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mosta\Desktop\HRSD Reports\"/>
    </mc:Choice>
  </mc:AlternateContent>
  <xr:revisionPtr revIDLastSave="0" documentId="13_ncr:1_{87401B14-641B-441D-B7B2-DBA20487E3A3}" xr6:coauthVersionLast="47" xr6:coauthVersionMax="47" xr10:uidLastSave="{00000000-0000-0000-0000-000000000000}"/>
  <bookViews>
    <workbookView xWindow="-108" yWindow="-108" windowWidth="23256" windowHeight="12456" tabRatio="908" activeTab="3" xr2:uid="{00000000-000D-0000-FFFF-FFFF00000000}"/>
  </bookViews>
  <sheets>
    <sheet name="Standards_1" sheetId="16" r:id="rId1"/>
    <sheet name="Standards" sheetId="15" r:id="rId2"/>
    <sheet name="Mapping" sheetId="14" r:id="rId3"/>
    <sheet name="Data" sheetId="3" r:id="rId4"/>
    <sheet name="Pivot_Table" sheetId="4" r:id="rId5"/>
    <sheet name="تحليلات عن المناطق " sheetId="5" r:id="rId6"/>
    <sheet name="تفاصيل اكتر عن المناطق" sheetId="8" r:id="rId7"/>
    <sheet name="التقييم و رضا العميل " sheetId="12" r:id="rId8"/>
    <sheet name="الفروع " sheetId="10" r:id="rId9"/>
    <sheet name="التقييم العام" sheetId="13" r:id="rId10"/>
  </sheets>
  <definedNames>
    <definedName name="_xlchart.v1.0" hidden="1">Pivot_Table!$J$25:$J$37</definedName>
    <definedName name="_xlchart.v1.1" hidden="1">Pivot_Table!$K$25:$K$37</definedName>
    <definedName name="_xlchart.v1.2" hidden="1">Pivot_Table!$L$43:$L$55</definedName>
    <definedName name="_xlchart.v1.3" hidden="1">Pivot_Table!$M$42</definedName>
    <definedName name="_xlchart.v1.4" hidden="1">Pivot_Table!$M$43:$M$55</definedName>
    <definedName name="_xlchart.v1.5" hidden="1">Pivot_Table!$N$42</definedName>
    <definedName name="_xlchart.v1.6" hidden="1">Pivot_Table!$N$43:$N$55</definedName>
    <definedName name="NativeTimeline_تاريخ_المكالمه">#N/A</definedName>
    <definedName name="Slicer_المنطقة">#N/A</definedName>
    <definedName name="Slicer_تقييم_من_10">#N/A</definedName>
    <definedName name="Slicer_عدد_الايميلات">#N/A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ZVpY8k3wzazK57IQFQkYzAWDmrtRsOQJlq36h6LjoSg="/>
    </ext>
  </extLst>
</workbook>
</file>

<file path=xl/calcChain.xml><?xml version="1.0" encoding="utf-8"?>
<calcChain xmlns="http://schemas.openxmlformats.org/spreadsheetml/2006/main">
  <c r="L55" i="4" l="1"/>
  <c r="L54" i="4"/>
  <c r="L53" i="4"/>
  <c r="L52" i="4"/>
  <c r="L51" i="4"/>
  <c r="L50" i="4"/>
  <c r="L49" i="4"/>
  <c r="L48" i="4"/>
  <c r="L47" i="4"/>
  <c r="L46" i="4"/>
  <c r="L45" i="4"/>
  <c r="L44" i="4"/>
  <c r="L43" i="4"/>
  <c r="J37" i="4"/>
  <c r="J36" i="4"/>
  <c r="J35" i="4"/>
  <c r="J34" i="4"/>
  <c r="J33" i="4"/>
  <c r="J32" i="4"/>
  <c r="J31" i="4"/>
  <c r="J30" i="4"/>
  <c r="J29" i="4"/>
  <c r="J28" i="4"/>
  <c r="J27" i="4"/>
  <c r="J26" i="4"/>
  <c r="J25" i="4"/>
  <c r="N50" i="4"/>
  <c r="K27" i="4"/>
  <c r="K31" i="4"/>
  <c r="K35" i="4"/>
  <c r="K26" i="4"/>
  <c r="K32" i="4"/>
  <c r="M51" i="4"/>
  <c r="M46" i="4"/>
  <c r="M44" i="4"/>
  <c r="N46" i="4"/>
  <c r="K33" i="4"/>
  <c r="N43" i="4"/>
  <c r="N49" i="4"/>
  <c r="K28" i="4"/>
  <c r="N4" i="4"/>
  <c r="K30" i="4"/>
  <c r="M47" i="4"/>
  <c r="N55" i="4"/>
  <c r="H3" i="4"/>
  <c r="N52" i="4"/>
  <c r="M48" i="4"/>
  <c r="M52" i="4"/>
  <c r="N45" i="4"/>
  <c r="M54" i="4"/>
  <c r="N53" i="4"/>
  <c r="L4" i="4"/>
  <c r="N48" i="4"/>
  <c r="N54" i="4"/>
  <c r="M45" i="4"/>
  <c r="M43" i="4"/>
  <c r="M49" i="4"/>
  <c r="M55" i="4"/>
  <c r="N51" i="4"/>
  <c r="K34" i="4"/>
  <c r="J4" i="4"/>
  <c r="K37" i="4"/>
  <c r="M53" i="4"/>
  <c r="M50" i="4"/>
  <c r="N44" i="4"/>
  <c r="K25" i="4"/>
  <c r="K36" i="4"/>
  <c r="K29" i="4"/>
  <c r="N47" i="4"/>
</calcChain>
</file>

<file path=xl/sharedStrings.xml><?xml version="1.0" encoding="utf-8"?>
<sst xmlns="http://schemas.openxmlformats.org/spreadsheetml/2006/main" count="9588" uniqueCount="482">
  <si>
    <t>تاريخ المكالمه</t>
  </si>
  <si>
    <t>معاد البدء</t>
  </si>
  <si>
    <t xml:space="preserve">معاد الانتهاء </t>
  </si>
  <si>
    <t>المدة</t>
  </si>
  <si>
    <t xml:space="preserve">الفرع </t>
  </si>
  <si>
    <t xml:space="preserve">نوع الخدمة </t>
  </si>
  <si>
    <t>تقييم من 10</t>
  </si>
  <si>
    <t xml:space="preserve">الملاحظات </t>
  </si>
  <si>
    <t xml:space="preserve">سبب المشكلة </t>
  </si>
  <si>
    <t>لا يوجد</t>
  </si>
  <si>
    <t>لا</t>
  </si>
  <si>
    <t>دخول المستفيد محمد حسن اكثر من مره الى الجلسة + يوجد اكثر من يوزر + لايوجد موظف ليخدم المستفيد</t>
  </si>
  <si>
    <t>لايوجد موظف</t>
  </si>
  <si>
    <t>https://wforecorder.hrsd.gov.sa/Ultra/DynaAsp/vCRMQuery.aspx?sid=16547947</t>
  </si>
  <si>
    <t>دخول العميل 2513593802 الى الجلسة 3 مرات + لايوجد موظف لخدمة</t>
  </si>
  <si>
    <t>https://wforecorder.hrsd.gov.sa/Ultra/DynaAsp/vCRMQuery.aspx?sid=16547525</t>
  </si>
  <si>
    <t>دخول الموظف عبدالله بإيميل الوزارة الرسمي من بداية الجلسة حتى نهايتها + لايوجد مستفيد لخدمتة</t>
  </si>
  <si>
    <t>لايوجد عميل</t>
  </si>
  <si>
    <t>https://wforecorder.hrsd.gov.sa/Ultra/DynaAsp/vCRMQuery.aspx?sid=16545291</t>
  </si>
  <si>
    <t xml:space="preserve">دخول الموظف الى الجلسة بإيميل الوزارة + لايوجد مستفيد </t>
  </si>
  <si>
    <t>https://wforecorder.hrsd.gov.sa/Ultra/DynaAsp/vCRMQuery.aspx?sid=16545296</t>
  </si>
  <si>
    <t>دخول الموظفة بإيميل الوزارة + لايوجد مستفيد</t>
  </si>
  <si>
    <t>https://wforecorder.hrsd.gov.sa/Ultra/DynaAsp/vCRMQuery.aspx?sid=16545314</t>
  </si>
  <si>
    <t>عمال تغيب عن العمل + إنهاء عقود</t>
  </si>
  <si>
    <t>نعم</t>
  </si>
  <si>
    <t xml:space="preserve">دخول العميل عيسى من بداية الجلسة / دخول الموظفة samar بإيميل الوزارة بعد مرور 44 ثانية </t>
  </si>
  <si>
    <t>استفسار</t>
  </si>
  <si>
    <t>https://wforecorder.hrsd.gov.sa/Ultra/DynaAsp/vCRMQuery.aspx?sid=16545329</t>
  </si>
  <si>
    <t xml:space="preserve">دخول العميل Saffar من بداية الجلسة حتى النهاية + لايوجد موظف يخدم العميل </t>
  </si>
  <si>
    <t>https://wforecorder.hrsd.gov.sa/Ultra/DynaAsp/vCRMQuery.aspx?sid=16545354</t>
  </si>
  <si>
    <t>دخول الموظف Khalaf من بداية الجلسة حتى نهايتها + لايوجد مستفيد</t>
  </si>
  <si>
    <t>https://wforecorder.hrsd.gov.sa/Ultra/DynaAsp/vCRMQuery.aspx?sid=16545380</t>
  </si>
  <si>
    <t>دخول العميل أحمد من بداية الجلسة + خروج العميل بعد مرور 19:03 دقيقة + لايوجد موظف ليخدم المستفيد</t>
  </si>
  <si>
    <t>https://wforecorder.hrsd.gov.sa/Ultra/DynaAsp/vCRMQuery.aspx?sid=16545427</t>
  </si>
  <si>
    <t xml:space="preserve">دخول العميل حسان الزهراني أو موظف غير واضح + من بداية الجلسة حتى نهايتها + لايوجد عميل او موظف  </t>
  </si>
  <si>
    <t>غير محدد</t>
  </si>
  <si>
    <t>https://wforecorder.hrsd.gov.sa/Ultra/DynaAsp/vCRMQuery.aspx?sid=16545619</t>
  </si>
  <si>
    <t>دخول العميل لفترة قصيرة وخروجة</t>
  </si>
  <si>
    <t>https://wforecorder.hrsd.gov.sa/Ultra/DynaAsp/vCRMQuery.aspx?sid=16757203</t>
  </si>
  <si>
    <t>دخل الموظف ووضع خلفية بان الموظف مشغول بخدمة عميل اخر</t>
  </si>
  <si>
    <t>https://wforecorder.hrsd.gov.sa/Ultra/DynaAsp/vCRMQuery.aspx?sid=16757225</t>
  </si>
  <si>
    <t>دخول عميلين +لايوجد موظف يخدمهم</t>
  </si>
  <si>
    <t>https://wforecorder.hrsd.gov.sa/Ultra/DynaAsp/vCRMQuery.aspx?sid=16757250</t>
  </si>
  <si>
    <t>دخول الموظف من بداية الجلسة لايوجد عميل</t>
  </si>
  <si>
    <t>https://wforecorder.hrsd.gov.sa/Ultra/DynaAsp/vCRMQuery.aspx?sid=16757267</t>
  </si>
  <si>
    <t>رخصة عمل</t>
  </si>
  <si>
    <t xml:space="preserve">عدم حل مشكلة العميل كروت رخصة العمل بسبب منصة قوى </t>
  </si>
  <si>
    <t>خلل في منصة قوى</t>
  </si>
  <si>
    <t>https://wforecorder.hrsd.gov.sa/Ultra/DynaAsp/vCRMQuery.aspx?sid=16757276</t>
  </si>
  <si>
    <t>استفسار / نقل كفالة</t>
  </si>
  <si>
    <t>نقل كفالة عامل موقوف عن العمل / لازم الكفيل ينقل كفالة العامل</t>
  </si>
  <si>
    <t>لايوجد</t>
  </si>
  <si>
    <t>https://wforecorder.hrsd.gov.sa/Ultra/DynaAsp/vCRMQuery.aspx?sid=16757313</t>
  </si>
  <si>
    <t>دخول العميل وخروجة بسرعة</t>
  </si>
  <si>
    <t>https://wforecorder.hrsd.gov.sa/Ultra/DynaAsp/vCRMQuery.aspx?sid=16757336</t>
  </si>
  <si>
    <t>دخول الموظف والعميل الى الجلسة الجميع ميوت</t>
  </si>
  <si>
    <t>الموظف+العميل</t>
  </si>
  <si>
    <t>https://wforecorder.hrsd.gov.sa/Ultra/DynaAsp/vCRMQuery.aspx?sid=16757598</t>
  </si>
  <si>
    <t xml:space="preserve">العميل موجود في الجلسة </t>
  </si>
  <si>
    <t>https://wforecorder.hrsd.gov.sa/Ultra/DynaAsp/vCRMQuery.aspx?sid=16757634</t>
  </si>
  <si>
    <t>الموظف موجود فالجلسة</t>
  </si>
  <si>
    <t>https://wforecorder.hrsd.gov.sa/Ultra/DynaAsp/vCRMQuery.aspx?sid=16755517</t>
  </si>
  <si>
    <t>https://wforecorder.hrsd.gov.sa/Ultra/DynaAsp/vCRMQuery.aspx?sid=16755571</t>
  </si>
  <si>
    <t>استفسار / سجلات تجارية</t>
  </si>
  <si>
    <t xml:space="preserve">تم خدمة العميل من قبل الموظف + الصوت غير واضح يوجد اصوات اخرى عند الموظف </t>
  </si>
  <si>
    <t>https://wforecorder.hrsd.gov.sa/Ultra/DynaAsp/vCRMQuery.aspx?sid=16920895</t>
  </si>
  <si>
    <t xml:space="preserve">طلب / خروج نهائي </t>
  </si>
  <si>
    <t>لم يعرف عن نفسة + تم توثيق رقم الاقامة + اعطاه رقم مندوب للسفارة قاله كلمه وقله ابغى خروج نهائي وقاله ان شاء الله يخلصك</t>
  </si>
  <si>
    <t>https://wforecorder.hrsd.gov.sa/Ultra/DynaAsp/vCRMQuery.aspx?sid=16920090</t>
  </si>
  <si>
    <t>استفسار / مشكلة بالمؤوسسة</t>
  </si>
  <si>
    <t>9</t>
  </si>
  <si>
    <t>عرفت عن نفسها بالبداية + طلبت رمز تحقق + لم تطلب تقييم الخدمة + نطاق احمر قالت ادخل حاسبة نطاقات وراح تحصل كم تحتاج + لا يوجد كاميرا</t>
  </si>
  <si>
    <t>https://wforecorder.hrsd.gov.sa/Ultra/DynaAsp/vCRMQuery.aspx?sid=16920102</t>
  </si>
  <si>
    <t xml:space="preserve">اخلاء طرف من الشركة </t>
  </si>
  <si>
    <t xml:space="preserve">فتح الكاميرا الموظف عرف عن نفسة بعد ذلك اغلقها + الصوت غير واضح يوجد ازعاج + اسلوب غير احترافي انهاء المكالمة + لم يطلب التقييم نهاية الخدمة + يبغى اخلاء طرف من الشركة + قاله اطلب موعد عن العلاقات العمالية </t>
  </si>
  <si>
    <t>https://wforecorder.hrsd.gov.sa/Ultra/DynaAsp/vCRMQuery.aspx?sid=16920106</t>
  </si>
  <si>
    <t xml:space="preserve">الموظف موجود في الجلسة </t>
  </si>
  <si>
    <t>https://wforecorder.hrsd.gov.sa/Ultra/DynaAsp/vCRMQuery.aspx?sid=16920123</t>
  </si>
  <si>
    <t>استفسار / الغاء بلاغ + نقل كفالة</t>
  </si>
  <si>
    <r>
      <rPr>
        <sz val="11"/>
        <color theme="1"/>
        <rFont val="Calibri"/>
      </rPr>
      <t>(</t>
    </r>
    <r>
      <rPr>
        <sz val="11"/>
        <color rgb="FFFF0000"/>
        <rFont val="Calibri"/>
      </rPr>
      <t xml:space="preserve"> ملاحظة العميل يقول حجزت موعد سابق ولم يدخل معي احد طوال الجلسة </t>
    </r>
    <r>
      <rPr>
        <sz val="11"/>
        <color theme="1"/>
        <rFont val="Calibri"/>
      </rPr>
      <t xml:space="preserve">) + لم يتم التحقق من الاقامة + الموظف والعميل ايميل وزارة </t>
    </r>
  </si>
  <si>
    <t>https://wforecorder.hrsd.gov.sa/Ultra/DynaAsp/vCRMQuery.aspx?sid=16920145</t>
  </si>
  <si>
    <t>دخل الموظف حتى بعد مرور 7 دقايق وخرج واستمرت الجلسة حتى 11 دقيقة</t>
  </si>
  <si>
    <t xml:space="preserve">لا يوجد عميل </t>
  </si>
  <si>
    <t>https://wforecorder.hrsd.gov.sa/Ultra/DynaAsp/vCRMQuery.aspx?sid=16919084</t>
  </si>
  <si>
    <t xml:space="preserve">استفسار / انقطاع عن العمل + بلاغ تغيب </t>
  </si>
  <si>
    <r>
      <rPr>
        <sz val="11"/>
        <color theme="1"/>
        <rFont val="Calibri"/>
      </rPr>
      <t>تم التعريف عن نفسة + فاتح الكاميرا + تم توجيه العميل الى منصة قوى + طلب من العميل رسالة تثبت عن تحويل قوى الى الوزارة + يوجد 2 موظف +</t>
    </r>
    <r>
      <rPr>
        <sz val="11"/>
        <color rgb="FFFF0000"/>
        <rFont val="Calibri"/>
      </rPr>
      <t xml:space="preserve"> ( العميل 3 مره يحجز جلسة) + </t>
    </r>
    <r>
      <rPr>
        <sz val="11"/>
        <color theme="1"/>
        <rFont val="Calibri"/>
      </rPr>
      <t xml:space="preserve"> لم يطلب تقييم الخدمة + التعامل غير جيد</t>
    </r>
  </si>
  <si>
    <t xml:space="preserve">لا يوجد </t>
  </si>
  <si>
    <t>https://wforecorder.hrsd.gov.sa/Ultra/DynaAsp/vCRMQuery.aspx?sid=16919117</t>
  </si>
  <si>
    <t>شخصين موجودين لم يتضح لي ان كانو موظفين او عميل وموظف لأن جميعهم ميوت وبدون كاميرا طوال مدة الجلسة</t>
  </si>
  <si>
    <t>https://wforecorder.hrsd.gov.sa/Ultra/DynaAsp/vCRMQuery.aspx?sid=16919130</t>
  </si>
  <si>
    <t>بداية الجلسة موجود عميل او موظف بعد مرور 35 ثانية خرج وضلت الجلسة لايوجد بها احد</t>
  </si>
  <si>
    <t>https://wforecorder.hrsd.gov.sa/Ultra/DynaAsp/vCRMQuery.aspx?sid=16919207</t>
  </si>
  <si>
    <t xml:space="preserve">عرف عن نفسه الموظف + طلب منه رقم + طلب منه رقم سجل الشركة + تأكد من رقم الاقامة + تم توضيح للعميل الاشكالية وحلها + تأكد ان العميل لا يريد شيء اخر وراضي عن الخدمة + ولم ينسى التقييم </t>
  </si>
  <si>
    <r>
      <rPr>
        <u/>
        <sz val="11"/>
        <color rgb="FF1155CC"/>
        <rFont val="Calibri, sans-serif"/>
      </rPr>
      <t>https://wforecorder.hrsd.gov.sa/Ultra/DynaAsp/vCRMQuery.aspx?sid=16973577</t>
    </r>
  </si>
  <si>
    <t>الموظف فقط كان موجود لمدة قصيرة جداً وانتهت المكالمة</t>
  </si>
  <si>
    <t>لا يوجد موظف</t>
  </si>
  <si>
    <t>https://wforecorder.hrsd.gov.sa/Ultra/DynaAsp/vCRMQuery.aspx?sid=16973582</t>
  </si>
  <si>
    <t>بلاغات التغيب</t>
  </si>
  <si>
    <t xml:space="preserve">تم التعريف عن نفسة + انتهت فترة الاشعار فصارت متغيب عن العمل وضح انها صارت بالنظام متغيب ووضح لها حل + تأكد ان العميل لا يريد شيء اخر + ولم ينسى التقييم </t>
  </si>
  <si>
    <t>https://wforecorder.hrsd.gov.sa/Ultra/DynaAsp/vCRMQuery.aspx?sid=16973869</t>
  </si>
  <si>
    <t xml:space="preserve">تسجيل هروب - لتأخر في تسجيل العقد </t>
  </si>
  <si>
    <t>تأخر الموظفة على العميل 3 دقايق + لم يتم التعريف عن نفسها + اخذت معلومات العميل وقالت بشيك لك بالداخلية واتواصل معك وانهت المكالمة بدون ذكر التقييم مع نهاية المكالمة ( خرج الموظف والعميل في وقت 7 دقائق ) رجعت الموظفة والعميل بعد دقيقتين للجلسة . لاخذ رمز كود وبعد ذلك طلعو بقيت المكالمة بدون احد</t>
  </si>
  <si>
    <t>المعاملة غير احترافية نهائياً</t>
  </si>
  <si>
    <t>https://wforecorder.hrsd.gov.sa/Ultra/DynaAsp/vCRMQuery.aspx?sid=16971175</t>
  </si>
  <si>
    <t>الموظف موجود لكن العميل لم يحضر</t>
  </si>
  <si>
    <t>https://wforecorder.hrsd.gov.sa/Ultra/DynaAsp/vCRMQuery.aspx?sid=16969022</t>
  </si>
  <si>
    <t xml:space="preserve">العميل موجود + تأخر الموظف 3 دقايق+ لم يعرف عن نفسة + الموظف عنده اصوات عالية + الموظف القى التحية لم يستجيب العميل واغلقت الجلسة  </t>
  </si>
  <si>
    <t xml:space="preserve">الموظف </t>
  </si>
  <si>
    <t>https://wforecorder.hrsd.gov.sa/Ultra/DynaAsp/vCRMQuery.aspx?sid=16967366</t>
  </si>
  <si>
    <t xml:space="preserve">دخل الموظف بعد 24 ثانية خرج + وبقية الجلسة لايوجد بها احد </t>
  </si>
  <si>
    <t>https://wforecorder.hrsd.gov.sa/Ultra/DynaAsp/vCRMQuery.aspx?sid=16966050</t>
  </si>
  <si>
    <t>جلسة موعد افتراضي-مكتب العمل</t>
  </si>
  <si>
    <t>غير محددة</t>
  </si>
  <si>
    <t>لايوجد بيانات واضحة - لايوجد فيديو - تقطيع في الصوت - عندم معرفة اذا كان المتصل العميل او الموظف</t>
  </si>
  <si>
    <t>تقنية</t>
  </si>
  <si>
    <t>https://wforecorder.hrsd.gov.sa/Ultra/DynaAsp/vCRMQuery.aspx?sid=15876517</t>
  </si>
  <si>
    <t>نفس الإشكالية + ظهر اسم يوسف بالمكالمة هل هو المستفيد او الموظف</t>
  </si>
  <si>
    <t>https://wforecorder.hrsd.gov.sa/Ultra/DynaAsp/vCRMQuery.aspx?sid=15874518</t>
  </si>
  <si>
    <t>مكتب العمل بشرق الرياض</t>
  </si>
  <si>
    <t>العميل adel.ammar الموظف hazim ( halsuwailem@hrsd.gov.sa ) مدة المكالمة 1:58 دقيقة دخول الموظف والعميل بعد مرور 26 ثانية + الموظف مفعل الميوت + تغير الموظف عند دقيقه 1 و 45 ثانية (AALDOssri@hrsd.gov.sa) + خروجة من الجلسة + عدم التحدث طوال الجلسة</t>
  </si>
  <si>
    <t>https://wforecorder.hrsd.gov.sa/Ultra/DynaAsp/vCRMQuery.aspx?sid=15874520</t>
  </si>
  <si>
    <t>مكتب العمل بالرياض</t>
  </si>
  <si>
    <t>مدة المكالمة 2 دقيقة و 42 ثانية ( لايوجد صوت + فيديو + عدم دخول العميل للجلسة )</t>
  </si>
  <si>
    <t>المستفيد</t>
  </si>
  <si>
    <t>https://wforecorder.hrsd.gov.sa/Ultra/DynaAsp/vCRMQuery.aspx?sid=15874527</t>
  </si>
  <si>
    <t>مكتب العمل بالأحساء</t>
  </si>
  <si>
    <t>مدة المكالمة 16 دقيقة و 20 ثانية عدم دخول العميل طوال فترة الجلسة + لايوجد صوت ولا فيديو</t>
  </si>
  <si>
    <t>https://wforecorder.hrsd.gov.sa/Ultra/DynaAsp/vCRMQuery.aspx?sid=15874533</t>
  </si>
  <si>
    <t>مكتب العمل بالدوادمي</t>
  </si>
  <si>
    <t>مدة المكالمة 52 ثانية عدم دخول العميل طوال مدة الجلسة + لايوجد صوت ولا فيديو</t>
  </si>
  <si>
    <t>https://wforecorder.hrsd.gov.sa/Ultra/DynaAsp/vCRMQuery.aspx?sid=15874540</t>
  </si>
  <si>
    <t>مدة المكالمة 7 دقائق و 21 ثانية ( لايوجد صوت او فيديو + عدم دخول العميل طوال الجلسة ( نفس الموظف سابقاً تكرر بنفس المشكلة )</t>
  </si>
  <si>
    <t>https://wforecorder.hrsd.gov.sa/Ultra/DynaAsp/vCRMQuery.aspx?sid=15874543</t>
  </si>
  <si>
    <t>مكتب العمل بوادي الدواسر</t>
  </si>
  <si>
    <t>مدة المكالمة أستغرقت 11 دقيقة و 29 ثانية . عبدالرحمن الدوسري/ لايوجد صوت + فيديو + غير واضح في المكالمة العميل من الموظف تم خروجة ( 10:19 ) من الجلسة</t>
  </si>
  <si>
    <t>https://wforecorder.hrsd.gov.sa/Ultra/DynaAsp/vCRMQuery.aspx?sid=15874563</t>
  </si>
  <si>
    <t>مدة المكالمة استغرقت 18 دقيقة و 10 ثواني ( بندرلا يوجد صوت + فيديو + غير واضح في المكالمة العميل من الموظف . في الدقيقة 4:45 تم انقسام الشاشة وتكرر اسم بندر تم خروجة 4:48 ( انتهت الجلسة كاملة 18:10 )</t>
  </si>
  <si>
    <t>الموظف</t>
  </si>
  <si>
    <t>https://wforecorder.hrsd.gov.sa/Ultra/DynaAsp/vCRMQuery.aspx?sid=15874567</t>
  </si>
  <si>
    <t>تسليم وثائق</t>
  </si>
  <si>
    <t>دخل العميل بعد مرور 5 ثواني من بداية الجلسة ( دخل شخص اخر بعد مرور 44 ثانية على بداية الجلسة ) ( بعد ذلك دخل الموظف Meaad الى الجلسة بعد مرور 2 دقيقة و 34 ثانية ) لم يعرف عن نفسة فقط بداء المكالمة ب كيف اقدر اخدمك - ( تم الانتهاء من خدمتة  بوقت قصير - باقي المكالمة العميل لم يغلق الجلسة )</t>
  </si>
  <si>
    <t>https://wforecorder.hrsd.gov.sa/Ultra/DynaAsp/vCRMQuery.aspx?sid=15874569</t>
  </si>
  <si>
    <t>دخل المستفيد من بداية الجسلة Said Alavi وبعد مرور 2 دقيقة من الجلسة دخل الموظف بندر + عرف عن نفسة بداية المكالمة - لكن لم يقم بفتح الكام + المستفيد يريد خروج نهائي منتهية الإقامة ولا يريد موافقة الكفيل - قال له الموظف اذهب الى السفارة  فقط هنا مافية  + لم يوثق + اغلق المحادثة بشكل غير احترافي ( انتهت الجلسة فعلياً -2 دقيقة و 55 ثانية خرج الموظف باقي العميل باقي الجلسة</t>
  </si>
  <si>
    <t>https://wforecorder.hrsd.gov.sa/Ultra/DynaAsp/vCRMQuery.aspx?sid=15874571</t>
  </si>
  <si>
    <t>بدأت الجلسة بوجود المستفيد والموظف- الصوت غير واضح من جهة الموظف -  لكن لم يتضح لي انها بداية الجلسة فعلياً او في المنتصف لان - الموظف FAHAD A.mardini لم يعرف على نفسة - بدأ على طول بأستاذي دقايق ويوصل الموظف. جلس المستفيد ينتظر حتى مرت 2 دقيقة و 53 ثانية. دخل موظف أخر Bander M.alharbi فتح الكام في وقت 4:25 لابس الزي الرسمي . لكن الخلفية ليست بيضاء بعدها اغلق الكاميرا  - نبرة الصوت ليس جيدة - ( اخذ منه رقم الجوال وعند التأكد الموظف لم يقول الارقام صحيح . بعد ذلك قاله رقم غير جيد خلاص مع السلامة 10 ايام وارجع اتصل ) بعد ماقال العميل رقمة مره اخرى قاله الموظف خلاص خلاص عاود الاتصال بعد 10 ايام . واغلقها بشكل غير احترافي</t>
  </si>
  <si>
    <t>https://wforecorder.hrsd.gov.sa/Ultra/DynaAsp/vCRMQuery.aspx?sid=15874575</t>
  </si>
  <si>
    <t>مكتب العمل بالخبر</t>
  </si>
  <si>
    <t>بداية الجلسة يوجد شخص Amnah وجلس في الجلسة الافتراضية حتى بعد مرور 10 دقائق من الجلسة . بعد ذلك خرج . وبقيت الجلسة تشتغل حتى نهاية الوقت المحدد وهو 14:26</t>
  </si>
  <si>
    <t>https://wforecorder.hrsd.gov.sa/Ultra/DynaAsp/vCRMQuery.aspx?sid=15874574</t>
  </si>
  <si>
    <t>مكتب العمل بالدمام</t>
  </si>
  <si>
    <t>دخل Ali منذو بداية الجلسة . بعد ذلك دخل - فريق المتابعة في 1:47 طول فترة الجلسة جميعهم ميوت وبدون كاميرا . خرج - فريق المتابعة 14:17 . ضل ali في الجلسة لحالة حتى أخر الوقت 18:38</t>
  </si>
  <si>
    <t>https://wforecorder.hrsd.gov.sa/Ultra/DynaAsp/vCRMQuery.aspx?sid=15874579</t>
  </si>
  <si>
    <t>دخل الموظف للجلسة - وأنتظر دخول المستفيد لمدة 16 دقيقة وهو متواجد بعد ذلك أغلقت الجلسة</t>
  </si>
  <si>
    <t>https://wforecorder.hrsd.gov.sa/Ultra/DynaAsp/vCRMQuery.aspx?sid=15874586</t>
  </si>
  <si>
    <t>الموظف والمستفيد موجودين ميوت - الموظف ترك العميل لمدة 45 ثانية . بعد ذلك فتح الكاميرا والقى تحية بالإشارة وكان يكلم في التيلفون . خرج الموظفد دون الحديث دون ان يقول شيء</t>
  </si>
  <si>
    <t>https://wforecorder.hrsd.gov.sa/Ultra/DynaAsp/vCRMQuery.aspx?sid=15891272</t>
  </si>
  <si>
    <t>مكتب العمل بأبها</t>
  </si>
  <si>
    <t>دخل الموظف بعد ذلك انضم اليه موظف اخر . دون حضور المستفيد توجد أصوات بعيدة وتقطيع طول مدة الجلسة بعد ذلك أغلقت</t>
  </si>
  <si>
    <t>https://wforecorder.hrsd.gov.sa/Ultra/DynaAsp/vCRMQuery.aspx?sid=15890520</t>
  </si>
  <si>
    <t>مكتب العمل بجدة</t>
  </si>
  <si>
    <t>الموظف كان متواجد بعد 1 دقيقة و 16 ثانية انضم المستفيد للجلسة - لايوجد صوت جميعهم ميوت انضم بعد ذلك موظف اخر في نفس الجلسة Saad ألقى التحية وعرف عن نفسة وضح للعميل كل المعلومات المطلوبة ووجه للقسم الصحيح بأسلوب ممتاز وأنهى الجلسة بكل احترافية</t>
  </si>
  <si>
    <t>https://wforecorder.hrsd.gov.sa/Ultra/DynaAsp/vCRMQuery.aspx?sid=15890567</t>
  </si>
  <si>
    <t>كان الموظف Sharifah وانضم اليها Fouzyah بالدقيقة 1:36 . حضر المستفيد فيصل بالدقيقة 6:20 العميل عندة مشكلة والموظف يعلمه انه يحجز من منصة قوى جلسة افتراضية . قاله المستفيد انه حجز من منصة قوى وعند الدخول تحول الى جلسة الموعد الافتراضي مكتب العمل. الموظف عاد الحل 3 مرات ( احجز من منصة قوى وهم يعلمونك الاجراءات )</t>
  </si>
  <si>
    <t>https://wforecorder.hrsd.gov.sa/Ultra/DynaAsp/vCRMQuery.aspx?sid=15890569</t>
  </si>
  <si>
    <t>الموظف موجود منذو بداية الجلسة 36 دقيقة دون حضور احد فقط هو الموجود المستفيد لم يحضر</t>
  </si>
  <si>
    <t>https://wforecorder.hrsd.gov.sa/Ultra/DynaAsp/vCRMQuery.aspx?sid=15890571</t>
  </si>
  <si>
    <t>الموظف fmardini موجود منذو بدايةالجلسة - انضم اليه موظف اخر  mohammed بعد مرور 2:02 انضم المستفيد بوقت 3:50 من مدة المكالمة - المستفيد القى التحية أول - جميع الموظفين ميوت بدون كام لمدة 20 ثانية من القى التحية ( الموظف لم يعرف عن نفسة - الموظف شرح للعميل انه لايستطيع الخدمة يحتاج للتواصل مع مكتب العمل التابع للمنطقة ) ( لم يغلق الجلسة بشكل احترافي )</t>
  </si>
  <si>
    <t>https://wforecorder.hrsd.gov.sa/Ultra/DynaAsp/vCRMQuery.aspx?sid=15890573</t>
  </si>
  <si>
    <t>Moamen موجود بالجلسة -  غير ظاهر لي انه الموظف او العميل طوال مدة الجلسة ميوت استغرق الوقت 26 دقيقة ولا يوجد احد</t>
  </si>
  <si>
    <t>https://wforecorder.hrsd.gov.sa/Ultra/DynaAsp/vCRMQuery.aspx?sid=15890582</t>
  </si>
  <si>
    <t>مكتب العمل بالجبيل</t>
  </si>
  <si>
    <t>الدخول من ايميل غير رسمي + عدم معرفة اذا كان الموظف او المستفيد + عدم دخول شخص أخر طوال فترة الجلسة</t>
  </si>
  <si>
    <t>https://wforecorder.hrsd.gov.sa/Ultra/DynaAsp/vCRMQuery.aspx?sid=15905020</t>
  </si>
  <si>
    <t>دخل الموظف محمد بعد بداية الجلسلة 17 ثانية الكاميرا مفتوحه + مفعل الميوت / دخول الموظفة هويدا بعد مرور 5 دقائق و 49 دقيقة + لايوجد كاميرا + الصوت ميوت غادرت الجلسة في وقت 11:57 دقيقة لايوجد عميل لخدمتة</t>
  </si>
  <si>
    <t>https://wforecorder.hrsd.gov.sa/Ultra/DynaAsp/vCRMQuery.aspx?sid=15905033</t>
  </si>
  <si>
    <t>اسم الموظف الظاهر في الجلسة رامي والايميل بأسم (rjawa@hrsd.gov.sa) دخل المستفيد صالح ابراهيم بعد مرور 7 دقائق / تم الرد على العميل بعد مرور 1 دقيقة + لم يتم الترحيب ( المشكلة عاملة لديها ايقاف خدمات ) اسلوب الموظف سيء + الموظف جعل العميل ينتظر لمدة 3 دقائق - لم يتم حل المشكلة تم تحويلة لدعم الفني لطباعة قرار اداري )</t>
  </si>
  <si>
    <t>https://wforecorder.hrsd.gov.sa/Ultra/DynaAsp/vCRMQuery.aspx?sid=15905046</t>
  </si>
  <si>
    <t>دخل الموظف بإيميل الوزارة Mashal + دخول الموظفة نوال بعد مرور 3:16 دقيقة جميعهم ميوت لا يوجد عميل لخدمته مدة المكالمة ( 29 ) من بداية المكالمة حتى الانتهاء ميوت</t>
  </si>
  <si>
    <t>https://wforecorder.hrsd.gov.sa/Ultra/DynaAsp/vCRMQuery.aspx?sid=15905504</t>
  </si>
  <si>
    <t>دخول الموظفة noha بإيميل الوزارة + تم تغيير المستخدم الى Meaad + دخول فريق الدعم سلم جميعهم ميوت غادر فريق الدعم 20:14 دقيقة لايوجد صوت ولا فيديو مدة الجلسة 26:41 دقيقة</t>
  </si>
  <si>
    <t>https://wforecorder.hrsd.gov.sa/Ultra/DynaAsp/vCRMQuery.aspx?sid=15905507</t>
  </si>
  <si>
    <t>لايوجد ايميل رسمي / دخول محمد الرشيد المستفيد لايوجد موظف ليخدم العميل + العميل ظل ينتظر في الجلسة لمدة 29:08 دقيقة</t>
  </si>
  <si>
    <t>https://wforecorder.hrsd.gov.sa/Ultra/DynaAsp/vCRMQuery.aspx?sid=15905515</t>
  </si>
  <si>
    <t>دخول خالد ماهر بعدها دخل العميل سعيد تم خروجة من الجلسة بعد انتظار 3:31 دقيقة . دخول فريق المتابعة للجلسة 4:00 + دخول بندر 4:09 دقيقة دخول خالد للجلسة مرة اخرى 5:22 تحدث فريق المتابعة مع العميل / مشكلة العميل انقطاع عن العمل تم تحويل العميل الى منصة قوى او حجز جلسة مرة اخرى وقال تم ارسال تقييم للخدمة على الدردشة خروج فريق المتابعة عند 7:47 دقيقة / ظل العميل حتى انتهى مدة الجلسة بالكامل</t>
  </si>
  <si>
    <t>https://wforecorder.hrsd.gov.sa/Ultra/DynaAsp/vCRMQuery.aspx?sid=15905108</t>
  </si>
  <si>
    <t>دخول الموظف لمدة 7 ثواني وانهاء الجلسة</t>
  </si>
  <si>
    <t>https://wforecorder.hrsd.gov.sa/Ultra/DynaAsp/vCRMQuery.aspx?sid=15904598</t>
  </si>
  <si>
    <t>دخول الموظف فهد الى الجلسة - دخول موظف اخر صالح الى الجلسة + جميعهم ميوت + 2:48 لايوجد عميل ليتم خدمتة</t>
  </si>
  <si>
    <t>https://wforecorder.hrsd.gov.sa/Ultra/DynaAsp/vCRMQuery.aspx?sid=15904615</t>
  </si>
  <si>
    <t>دخول saffar الى الجلسة غير واضح اذا كان مستفيد او موظف + لا يوجد صوت - طول مدة الجلسة</t>
  </si>
  <si>
    <t>https://wforecorder.hrsd.gov.sa/Ultra/DynaAsp/vCRMQuery.aspx?sid=15904633</t>
  </si>
  <si>
    <t>دخول ماجد الى الجلسة انتظار حتى 2:00 دخول الموظف Mashael 2:06 بعدها خرجت دخل عبدالرحمن الدوسري موظف غير واضح في الجلسة نوع الخدمة الصوت غير واضح واللهجة ايضاً لكن تم خدمة العميل</t>
  </si>
  <si>
    <t>https://wforecorder.hrsd.gov.sa/Ultra/DynaAsp/vCRMQuery.aspx?sid=15904662</t>
  </si>
  <si>
    <t>مكتب العمل ببريدة</t>
  </si>
  <si>
    <t>منشأءة زراعية</t>
  </si>
  <si>
    <t>دخول المتابعة والجودة بايميل غير رسمي من بداية الجلسة حتى دخول العميل فهد نامي علي الحربي بعر مرور 10:42 + العميل تكلم والمتابعة والجودة ميوت +دخول الموظف فهد بايميل الوزارة بعد مرور 15:39 دقيقة رحب بنفسة + فاتح الكاميرا +الصوت واضح / دخول الموظفة بدرية الشموخ 16:47 بايميل غير وزاري وتم خروجها بعد مرور 16:59</t>
  </si>
  <si>
    <t>https://wforecorder.hrsd.gov.sa/Ultra/DynaAsp/vCRMQuery.aspx?sid=16037991</t>
  </si>
  <si>
    <t>دخول الموظف/العميل يحيى حسين سالم القحطاني 00:07  وانتظر الموظف طول مدة الجلسة</t>
  </si>
  <si>
    <t>https://wforecorder.hrsd.gov.sa/Ultra/DynaAsp/vCRMQuery.aspx?sid=16043895</t>
  </si>
  <si>
    <t>دخول العميل احمد احمد يحى القيني من بداية الجلسة حتى دخول الموظفة mashael بايميل الوزارة بعد مرور 15:02 دقيقة / الموظف بداء يتكلم طول في لخر دقيقة من الجلسة 25:33</t>
  </si>
  <si>
    <t>مشكلة بالفرع</t>
  </si>
  <si>
    <t>https://wforecorder.hrsd.gov.sa/Ultra/DynaAsp/vCRMQuery.aspx?sid=16037985</t>
  </si>
  <si>
    <t>دخول العميل/الموظف مساعد 00:03 +دخول العميل / الموظف ziara utto بعد مرور 16:23 وخرج بعد مرور 2:10:28 دقيقة جميعم ميوت</t>
  </si>
  <si>
    <t>https://wforecorder.hrsd.gov.sa/Ultra/DynaAsp/vCRMQuery.aspx?sid=16042786</t>
  </si>
  <si>
    <t>مكتب العمل بتبوك</t>
  </si>
  <si>
    <t>دخول العميل محمود للجلسة 00:04 / دخول الموظف oudah بايميل الوزارة بعد مرور 2:28 دقيقة طلب الموظف من العميل ارفاق الوثائق  لكن المستفيد داخل من الهاتف ممايصعب ارفاق الوثائق</t>
  </si>
  <si>
    <t>https://wforecorder.hrsd.gov.sa/Ultra/DynaAsp/vCRMQuery.aspx?sid=16037943</t>
  </si>
  <si>
    <t>مكتب العمل بالرس</t>
  </si>
  <si>
    <t xml:space="preserve">مكتب العمل بالجبيل </t>
  </si>
  <si>
    <t>مكتب العمل بالمدينة المنورة</t>
  </si>
  <si>
    <t xml:space="preserve">مكتب العمل بالقنفذة </t>
  </si>
  <si>
    <t xml:space="preserve">مكتب العمل بالأحساء </t>
  </si>
  <si>
    <t>مكتب العمل بجيزان</t>
  </si>
  <si>
    <t>مكتب العمل بالعلا</t>
  </si>
  <si>
    <t xml:space="preserve">مكتب العمل بالطائف </t>
  </si>
  <si>
    <t xml:space="preserve">مكتب العمل بمكة المكرمة </t>
  </si>
  <si>
    <t>مكتب العمل بنجران</t>
  </si>
  <si>
    <t xml:space="preserve">مكتب العمل بحفر الباطن </t>
  </si>
  <si>
    <t>مكتب العمل بعنيزة</t>
  </si>
  <si>
    <t xml:space="preserve">مكتب العمل بعنيزة </t>
  </si>
  <si>
    <t xml:space="preserve">  مكتب العمل بالباحة</t>
  </si>
  <si>
    <t xml:space="preserve"> مكتب العمل بجدة </t>
  </si>
  <si>
    <t>مكتب العمل بحائل</t>
  </si>
  <si>
    <t xml:space="preserve"> مكتب العمل بالدمام </t>
  </si>
  <si>
    <t xml:space="preserve">  مكتب العمل بشرق الرياض</t>
  </si>
  <si>
    <t xml:space="preserve"> مكتب العمل بجدة</t>
  </si>
  <si>
    <t xml:space="preserve"> مكتب العمل بالقريات</t>
  </si>
  <si>
    <t xml:space="preserve">  مكتب العمل بالرياض</t>
  </si>
  <si>
    <t xml:space="preserve"> مكتب العمل بالخبر</t>
  </si>
  <si>
    <t xml:space="preserve"> مكتب العمل ببيشة</t>
  </si>
  <si>
    <t xml:space="preserve"> حل المشكلة </t>
  </si>
  <si>
    <t xml:space="preserve">عدد الايميلات </t>
  </si>
  <si>
    <t>يوجد شخص بأسم ( سعاد حسن ) غير واضح ان كان موظف او عميل - موجود من بداية الجلسة حتى 11 دقيقة و 44 ثانية خرج . بعد ذلك دخل وخرج 3 مرات + لا يوجد صوت + بقي في الجلسة كاملة.</t>
  </si>
  <si>
    <t>لم يتضح لي ان كان عميل او موظف</t>
  </si>
  <si>
    <t>https://wforecorder.hrsd.gov.sa/Ultra/DynaAsp/vCRMQuery.aspx?sid=16983490</t>
  </si>
  <si>
    <t>استفسار / يريد نقل كفالة</t>
  </si>
  <si>
    <t>دخل العميل وانتظر الموظفة - الموظفة داخل لكن مفعلة الميوت + في الدقيقة 2:44 ظهرت صورة باركود مكتوب استبيان بهدف تقييم تجربتكم + الموظف لم يتحدث + ضل العميل ينتظر حتى بعد مرور 5 دقائق و 40 وثانية بعدها تحدث الموظفة قالت له انت جيت مكتب العمل . قال نعم . قالت انتظار انتظار 3 دقيقة . بعد ذلك دخلت موظفة اخرى + ( عيدة الشمري ) لم تعرف عن نفسها + سألت عن ماذا يريد + وضحت له الاشكالية والطريقة الصحيحة + لم تتأكد من ان العميل يحتاج شيء اخر او لا . ولم تذكر التقييم نهاية الخدمة</t>
  </si>
  <si>
    <t>https://wforecorder.hrsd.gov.sa/Ultra/DynaAsp/vCRMQuery.aspx?sid=16990081</t>
  </si>
  <si>
    <t xml:space="preserve">مراجعة / يريد خروج نهائي </t>
  </si>
  <si>
    <t>العميل ( شهيد مياه ) موجود من بداية الجلسة + دخل الموظف بعد مرور 3 دقائق من الجلسة + الموظف فاتح الكاميرا والقى التحية + طلب من العميل فتح الكاميرا + طلب رقم الاقامة من العميل + بعد ذلك قال للعميل لحظات واغلق الكاميرا + ميوت لمدة جعل العميل ينتظر  4 دقائق + بعد ذلك دخل موظف أخر لمدة 5 ثواني وخرج + أخبر العميل ان باقي 10 ايام ويذهب للجوازات + لم يذكر التقييم نهاية الخدمة</t>
  </si>
  <si>
    <t>https://wforecorder.hrsd.gov.sa/Ultra/DynaAsp/vCRMQuery.aspx?sid=16991726</t>
  </si>
  <si>
    <t>الموظف موجود من بداية الجلسة + لايوجد عميل طوال الجلسة</t>
  </si>
  <si>
    <t xml:space="preserve">العميل </t>
  </si>
  <si>
    <t>https://wforecorder.hrsd.gov.sa/Ultra/DynaAsp/vCRMQuery.aspx?sid=16991687</t>
  </si>
  <si>
    <t xml:space="preserve">استفسار / بلاغ خروج نهائي + ويريد نقل كفاله </t>
  </si>
  <si>
    <t xml:space="preserve"> الموظف عرف عن نفسة + فاتح الكاميرا + الموظف تحقق من رقم الاقامة والمهنة ( العميل عنده بلاغ خروج نهائي وحصل عمل يريد نقل كفالة ) + وضح للعميل الاجراءات الصحيحة + سرعة في الانجاز +  تأكد ان العميل فهم وانه مايحتاج شيء اخر + اغلق الجلسة بشكل ممتاز </t>
  </si>
  <si>
    <t>https://wforecorder.hrsd.gov.sa/Ultra/DynaAsp/vCRMQuery.aspx?sid=16991672</t>
  </si>
  <si>
    <t>استفسار / عنده عمال يريد قص كرت عمل لهم</t>
  </si>
  <si>
    <t xml:space="preserve">العميل موجود من بداية الجلسة + دخل الموظف بعد مرور دقيقة + فاتح الكاميرا + لم يعرف عن نفسه + الموظف شرح للعميل الاجراءات الصحيحة ووضح له الاشكالية بالكامل + لم يتأكد ان كان العميل يحتاج شيء اخر + لم يذكر التقييم </t>
  </si>
  <si>
    <t>https://wforecorder.hrsd.gov.sa/Ultra/DynaAsp/vCRMQuery.aspx?sid=16989400</t>
  </si>
  <si>
    <t xml:space="preserve">الموظف موجود من بداية الجلسة + فاتح الكاميرا + أنتظر الموظف الى دقيقة 13 </t>
  </si>
  <si>
    <t xml:space="preserve">العميل لم يحضر </t>
  </si>
  <si>
    <t>https://wforecorder.hrsd.gov.sa/Ultra/DynaAsp/vCRMQuery.aspx?sid=16985873</t>
  </si>
  <si>
    <t>الموظف موجود من بداية الجلسة  + فاتح الكاميرا + أنتظر العميل طوال مدة الجلسة</t>
  </si>
  <si>
    <t>https://wforecorder.hrsd.gov.sa/Ultra/DynaAsp/vCRMQuery.aspx?sid=16986370</t>
  </si>
  <si>
    <t xml:space="preserve">الموظف موجود من بداية الجلسة + لم يفتح الكاميرا + العميل لم يحضر </t>
  </si>
  <si>
    <t>https://wforecorder.hrsd.gov.sa/Ultra/DynaAsp/vCRMQuery.aspx?sid=16983503</t>
  </si>
  <si>
    <t>العميل موجود بداية الجلسة + الموظف دخل بعد مرور 21 دقيقة من المكالمة القى تحية ورد العميل قاله الموظف تفضل . هنا اغلقت الجلسة فجاة</t>
  </si>
  <si>
    <t xml:space="preserve">الموظف حضر اخر الجلسة ولم تكتمل </t>
  </si>
  <si>
    <t>https://wforecorder.hrsd.gov.sa/Ultra/DynaAsp/vCRMQuery.aspx?sid=16988842</t>
  </si>
  <si>
    <t>العميل موجود من بداية الجلسة</t>
  </si>
  <si>
    <t>الموظف لم يحضر</t>
  </si>
  <si>
    <t>https://wforecorder.hrsd.gov.sa/Ultra/DynaAsp/vCRMQuery.aspx?sid=17005897</t>
  </si>
  <si>
    <t xml:space="preserve">الموظف موجود بالجلسة لحالة </t>
  </si>
  <si>
    <t>https://wforecorder.hrsd.gov.sa/Ultra/DynaAsp/vCRMQuery.aspx?sid=17017463</t>
  </si>
  <si>
    <t>الموظف موجود لمدة 47 دقيقة + العميل لم يحضر</t>
  </si>
  <si>
    <t>https://wforecorder.hrsd.gov.sa/Ultra/DynaAsp/vCRMQuery.aspx?sid=17008941</t>
  </si>
  <si>
    <t>العميل بقي بالجلسة لمدة 3 دقائق والموظف لم يحضر + بقيت الجلسة لا يوجد احد</t>
  </si>
  <si>
    <t>https://wforecorder.hrsd.gov.sa/Ultra/DynaAsp/vCRMQuery.aspx?sid=17014843</t>
  </si>
  <si>
    <t>العميل بقي بالجلسة لمدة 4 دقائق والموظف لم يحضر + بقيت الجلسة لا يوجد احد</t>
  </si>
  <si>
    <t>https://wforecorder.hrsd.gov.sa/Ultra/DynaAsp/vCRMQuery.aspx?sid=17010875</t>
  </si>
  <si>
    <t xml:space="preserve">الموظف موجود من بداية الجلسة + فتح الكاميرا واغلقها + العميل لم يحضر + بقي بالجلسة كاملة </t>
  </si>
  <si>
    <t>https://wforecorder.hrsd.gov.sa/Ultra/DynaAsp/vCRMQuery.aspx?sid=17008444</t>
  </si>
  <si>
    <t>الموظف موجود + يوجد شعار الوزارة من دون وجه الموظف + العميل لم يحضر طوال فترة الجلسة + خرج الموظف بعد 9 دقائق من بداية الجلسة</t>
  </si>
  <si>
    <t>https://wforecorder.hrsd.gov.sa/Ultra/DynaAsp/vCRMQuery.aspx?sid=17006962</t>
  </si>
  <si>
    <t xml:space="preserve">لم تتضح لأنه سأل اشتغل النظام اليوم </t>
  </si>
  <si>
    <t>بداية المكالمة العميل على طول سأل الموظفة النظام اشتغل اليوم + ردت عليه لا للأسف لكن تواصل مع منصة قوى + قالت لحظات زودني برقم الحضور خرجت الموظفة ظل العميل دقيقة وخرج وبقيت الجلسة باقي الوقت لايوجد بها احد</t>
  </si>
  <si>
    <t xml:space="preserve">لم تتضح المكالمة </t>
  </si>
  <si>
    <t>https://wforecorder.hrsd.gov.sa/Ultra/DynaAsp/vCRMQuery.aspx?sid=17005494</t>
  </si>
  <si>
    <t>الموظف موجود بداية الجلسة - تأكد من الكاميرا ثم اغلقها + ظل الموظف ينتظر العميل ( لم يحضر العميل بعد 10 دقائق  )</t>
  </si>
  <si>
    <t>https://wforecorder.hrsd.gov.sa/Ultra/DynaAsp/vCRMQuery.aspx?sid=17008574</t>
  </si>
  <si>
    <t>مكتب العمل بعرعر</t>
  </si>
  <si>
    <t>مكتب العمل بالخفجي</t>
  </si>
  <si>
    <t xml:space="preserve"> مكتب العمل بحائل</t>
  </si>
  <si>
    <t xml:space="preserve">مكتب العمل بجدة </t>
  </si>
  <si>
    <t xml:space="preserve">مكتب العمل ببيشة </t>
  </si>
  <si>
    <t xml:space="preserve">مكتب العمل بالقريات </t>
  </si>
  <si>
    <t>مكتب العمل بالقنفذة</t>
  </si>
  <si>
    <t>مكتب العمل بالخرج</t>
  </si>
  <si>
    <t>مكتب العمل بسكاكا</t>
  </si>
  <si>
    <t>مكتب العمل بالوجه</t>
  </si>
  <si>
    <t xml:space="preserve">العمل بينبع </t>
  </si>
  <si>
    <t>رابط الجلسة</t>
  </si>
  <si>
    <t xml:space="preserve">( ملاحظة العميل يقول حجزت موعد سابق ولم يدخل معي احد طوال الجلسة ) + لم يتم التحقق من الاقامة + الموظف والعميل ايميل وزارة </t>
  </si>
  <si>
    <t>تم التعريف عن نفسة + فاتح الكاميرا + تم توجيه العميل الى منصة قوى + طلب من العميل رسالة تثبت عن تحويل قوى الى الوزارة + يوجد 2 موظف + ( العميل 3 مره يحجز جلسة) +  لم يطلب تقييم الخدمة + التعامل غير جيد</t>
  </si>
  <si>
    <t>Sum of المدة</t>
  </si>
  <si>
    <t>Average of تقييم من 10</t>
  </si>
  <si>
    <t>Row Labels</t>
  </si>
  <si>
    <t>Max of تقييم من 10</t>
  </si>
  <si>
    <t>Min of تقييم من 10</t>
  </si>
  <si>
    <t>المنطقة</t>
  </si>
  <si>
    <t>منطقة الرياض</t>
  </si>
  <si>
    <t>المنطقة الشرقية</t>
  </si>
  <si>
    <t>المدينة المنورة</t>
  </si>
  <si>
    <t>القصيم</t>
  </si>
  <si>
    <t>عسير</t>
  </si>
  <si>
    <t>تبوك</t>
  </si>
  <si>
    <t>نجران</t>
  </si>
  <si>
    <t>جيزان</t>
  </si>
  <si>
    <t>الحائل</t>
  </si>
  <si>
    <t>الباحة</t>
  </si>
  <si>
    <t>عرعر</t>
  </si>
  <si>
    <t>الجوف</t>
  </si>
  <si>
    <t>مكة المكرمة</t>
  </si>
  <si>
    <t xml:space="preserve">Count of  حل المشكلة </t>
  </si>
  <si>
    <t>Column Labels</t>
  </si>
  <si>
    <t>8</t>
  </si>
  <si>
    <t>العميل موجود من بداية الجلسة + دخل الموظف بعد مرور 3 دقائق</t>
  </si>
  <si>
    <t>7</t>
  </si>
  <si>
    <t>الموظف عرف عن نفسة + فاتح الكاميرا + وضح للعميل الاجراءات الصحيحة</t>
  </si>
  <si>
    <t>عرف عن نفسه الموظف + طلب منه رقم + تأكد من رقم الاقامة + تم توضيح للعميل الاشكالية وحلها</t>
  </si>
  <si>
    <t>6</t>
  </si>
  <si>
    <t>الموظف موجود من بداية الجلسة + العميل لم يحضر</t>
  </si>
  <si>
    <t>العميل لم يحضر</t>
  </si>
  <si>
    <t>5</t>
  </si>
  <si>
    <t>دخول الموظف والعميل الى الجلسة + جميعهم ميوت</t>
  </si>
  <si>
    <t>الموظف فاتح الكاميرا + الصوت واضح + تم خدمة العميل بشكل ممتاز</t>
  </si>
  <si>
    <t>العميل موجود + تأخر الموظف 5 دقائق + تم خدمته</t>
  </si>
  <si>
    <t>تم التعريف عن نفسة + طلب رمز تحقق + تأكد ان العميل راضي عن الخدمة</t>
  </si>
  <si>
    <t>الموظف موجود بداية الجلسة + فاتح الكاميرا + انتظر العميل</t>
  </si>
  <si>
    <t>طلب / خروج نهائي</t>
  </si>
  <si>
    <t>لم يعرف عن نفسة + تم توثيق رقم الاقامة + تم خدمة العميل</t>
  </si>
  <si>
    <t>العميل موجود من بداية الجلسة + دخل الموظف بعد مرور 7 دقائق</t>
  </si>
  <si>
    <t>مكتب العمل بالطائف</t>
  </si>
  <si>
    <t>استفسار / انقطاع عن العمل + بلاغ تغيب</t>
  </si>
  <si>
    <t>تسجيل هروب - لتأخر في تسجيل العقد</t>
  </si>
  <si>
    <t>لم يتم التعريف عن نفسها + اخذت معلومات العميل + لم تطلب تقييم الخدمة</t>
  </si>
  <si>
    <t>مدة المكالمة 11 دقيقة + لايوجد صوت + فيديو</t>
  </si>
  <si>
    <t>دخول العميل وخروجة بسرعة + لم يكتمل الجلسة</t>
  </si>
  <si>
    <t>العميل بقي بالجلسة لمدة 8 دقائق + الموظف لم يحضر</t>
  </si>
  <si>
    <t>مكتب العمل بالباحة</t>
  </si>
  <si>
    <t>مكتب العمل بالقريات</t>
  </si>
  <si>
    <t>العميل موجود + تأخر الموظف 4 دقائق + تم خدمته</t>
  </si>
  <si>
    <t>مراجعة / يريد خروج نهائي</t>
  </si>
  <si>
    <t>استفسار / بلاغ خروج نهائي + ويريد نقل كفاله</t>
  </si>
  <si>
    <t>العميل موجود من بداية الجلسة + دخل الموظف بعد مرور 2 دقائق</t>
  </si>
  <si>
    <t>مكتب العمل بحفر الباطن</t>
  </si>
  <si>
    <t>مدة المكالمة 16 دقيقة + لايوجد صوت + فيديو</t>
  </si>
  <si>
    <t>مكتب العمل بينبع</t>
  </si>
  <si>
    <t>العميل بقي بالجلسة لمدة 6 دقائق + الموظف لم يحضر</t>
  </si>
  <si>
    <t>مكتب العمل بمكة المكرمة</t>
  </si>
  <si>
    <t>العميل موجود + تأخر الموظف 3 دقائق + تم خدمته</t>
  </si>
  <si>
    <t>العميل موجود من بداية الجلسة + دخل الموظف بعد مرور 5 دقائق</t>
  </si>
  <si>
    <t>العميل بقي بالجلسة لمدة 9 دقائق + الموظف لم يحضر</t>
  </si>
  <si>
    <t>العميل موجود + تأخر الموظف 6 دقائق + تم خدمته</t>
  </si>
  <si>
    <t>العميل موجود من بداية الجلسة + دخل الموظف بعد مرور 4 دقائق</t>
  </si>
  <si>
    <t>العميل بقي بالجلسة لمدة 7 دقائق + الموظف لم يحضر</t>
  </si>
  <si>
    <t>العميل موجود + تأخر الموظف 8 دقائق + تم خدمته</t>
  </si>
  <si>
    <t>العميل موجود من بداية الجلسة + دخل الموظف بعد مرور 9 دقائق</t>
  </si>
  <si>
    <t>العميل بقي بالجلسة لمدة 5 دقائق + الموظف لم يحضر</t>
  </si>
  <si>
    <t>العميل موجود + تأخر الموظف 2 دقائق + تم خدمته</t>
  </si>
  <si>
    <t>العميل موجود من بداية الجلسة + دخل الموظف بعد مرور 6 دقائق</t>
  </si>
  <si>
    <t>العميل بقي بالجلسة لمدة 4 دقائق + الموظف لم يحضر</t>
  </si>
  <si>
    <t>العميل موجود + تأخر الموظف 7 دقائق + تم خدمته</t>
  </si>
  <si>
    <t>مدة المكالمة 17 دقيقة + لايوجد صوت + فيديو</t>
  </si>
  <si>
    <t>العميل موجود من بداية الجلسة + دخل الموظف بعد مرور 8 دقائق</t>
  </si>
  <si>
    <t>العميل موجود + تأخر الموظف 9 دقائق + تم خدمته</t>
  </si>
  <si>
    <t>دخول الموظف والعميل الى</t>
  </si>
  <si>
    <t xml:space="preserve">دخول الموظف والعميل </t>
  </si>
  <si>
    <t>التقنيه</t>
  </si>
  <si>
    <t>Count of تقييم من 10</t>
  </si>
  <si>
    <t>دليل البيانات المستخدمة لحساب معايير ISO 9001</t>
  </si>
  <si>
    <t>هذا الجدول يوضح بالتفصيل أي بيانات من الملف تم استخدامها لحساب كل معيار</t>
  </si>
  <si>
    <t>رقم المعيار</t>
  </si>
  <si>
    <t>اسم المعيار</t>
  </si>
  <si>
    <t>الأعمدة المستخدمة</t>
  </si>
  <si>
    <t>طريقة الحساب</t>
  </si>
  <si>
    <t>مثال</t>
  </si>
  <si>
    <t>بند ISO</t>
  </si>
  <si>
    <t>1.1</t>
  </si>
  <si>
    <t>جودة تقديم الخدمة</t>
  </si>
  <si>
    <t>متوسط جميع التقييمات</t>
  </si>
  <si>
    <t>SUM(تقييم)/COUNT(*)</t>
  </si>
  <si>
    <t>8.2.1</t>
  </si>
  <si>
    <t>1.2</t>
  </si>
  <si>
    <t>معدل حل المشكلات</t>
  </si>
  <si>
    <t>حل المشكلة</t>
  </si>
  <si>
    <t>عدد "نعم" ÷ إجمالي × 100</t>
  </si>
  <si>
    <t>COUNT(نعم)/COUNT(*)*100</t>
  </si>
  <si>
    <t>8.5.1</t>
  </si>
  <si>
    <t>1.3</t>
  </si>
  <si>
    <t>الكفاءة التقنية</t>
  </si>
  <si>
    <t>سبب المشكلة</t>
  </si>
  <si>
    <t>البحث عن كلمة "تقنية"</t>
  </si>
  <si>
    <t>COUNTIF(سبب، "*تقنية*")</t>
  </si>
  <si>
    <t>8.5.6</t>
  </si>
  <si>
    <t>مشاكل الموظف</t>
  </si>
  <si>
    <t>البحث عن "الموظف"</t>
  </si>
  <si>
    <t>COUNTIF(سبب، "*الموظف*")</t>
  </si>
  <si>
    <t>مشاكل المستفيد</t>
  </si>
  <si>
    <t>البحث عن "المستفيد"</t>
  </si>
  <si>
    <t>COUNTIF(سبب، "*المستفيد*")</t>
  </si>
  <si>
    <t>1.4</t>
  </si>
  <si>
    <t>جلسات بدون صوت</t>
  </si>
  <si>
    <t>الملاحظات</t>
  </si>
  <si>
    <t>البحث عن "لايوجد صوت"</t>
  </si>
  <si>
    <t>COUNTIF(ملاحظات، "*صوت*")</t>
  </si>
  <si>
    <t>7.1.4</t>
  </si>
  <si>
    <t>جلسات بدون فيديو</t>
  </si>
  <si>
    <t>البحث عن "لايوجد فيديو"</t>
  </si>
  <si>
    <t>COUNTIF(ملاحظات، "*فيديو*")</t>
  </si>
  <si>
    <t>عدم دخول العميل</t>
  </si>
  <si>
    <t>البحث عن "عدم دخول"</t>
  </si>
  <si>
    <t>COUNTIF(ملاحظات، "*دخول*")</t>
  </si>
  <si>
    <t>2.1</t>
  </si>
  <si>
    <t>الرضا المباشر</t>
  </si>
  <si>
    <t>متوسط ÷ 10 × 100</t>
  </si>
  <si>
    <t>AVG(تقييم)/10*100</t>
  </si>
  <si>
    <t>9.1.2</t>
  </si>
  <si>
    <t>تقييمات منخفضة</t>
  </si>
  <si>
    <t>عدد التقييمات &lt; 5</t>
  </si>
  <si>
    <t>COUNTIF(تقييم، "&lt;5")</t>
  </si>
  <si>
    <t>تقييمات متوسطة</t>
  </si>
  <si>
    <t>عدد التقييمات 5-7</t>
  </si>
  <si>
    <t>COUNTIFS(تقييم،"&gt;=5",تقييم,"&lt;8")</t>
  </si>
  <si>
    <t>تقييمات عالية</t>
  </si>
  <si>
    <t>عدد التقييمات ≥ 8</t>
  </si>
  <si>
    <t>COUNTIF(تقييم، "&gt;=8")</t>
  </si>
  <si>
    <t>2.2</t>
  </si>
  <si>
    <t>جودة التواصل</t>
  </si>
  <si>
    <t>مشاكل صوت + فيديو</t>
  </si>
  <si>
    <t>مجموع مشاكل التواصل</t>
  </si>
  <si>
    <t>مشاركة العميل</t>
  </si>
  <si>
    <t>إجمالي - عدم دخول</t>
  </si>
  <si>
    <t>COUNT(*) - عدم_دخول</t>
  </si>
  <si>
    <t>2.3</t>
  </si>
  <si>
    <t>تكرار الشكاوى</t>
  </si>
  <si>
    <t>المشاكل التقنية المتكررة</t>
  </si>
  <si>
    <t>عدد "تقنية"</t>
  </si>
  <si>
    <t>10.2</t>
  </si>
  <si>
    <t>2.4</t>
  </si>
  <si>
    <t>متوسط الإيميلات</t>
  </si>
  <si>
    <t>عدد الايميلات</t>
  </si>
  <si>
    <t>متوسط عدد الإيميلات</t>
  </si>
  <si>
    <t>AVG(عدد_الايميلات)</t>
  </si>
  <si>
    <t>إيميل واحد</t>
  </si>
  <si>
    <t>عدد الجلسات = 1</t>
  </si>
  <si>
    <t>COUNTIF(ايميلات، "=1")</t>
  </si>
  <si>
    <t>ثلاث إيميلات+</t>
  </si>
  <si>
    <t>عدد الجلسات ≥ 3</t>
  </si>
  <si>
    <t>COUNTIF(ايميلات، "&gt;=3")</t>
  </si>
  <si>
    <t>3.1</t>
  </si>
  <si>
    <t>الجلسات المسجلة</t>
  </si>
  <si>
    <t>عدد الروابط الموجودة</t>
  </si>
  <si>
    <t>COUNTA(رابط_الجلسة)</t>
  </si>
  <si>
    <t>9.1.1</t>
  </si>
  <si>
    <t>3.2</t>
  </si>
  <si>
    <t>معالجة فورية</t>
  </si>
  <si>
    <t>عدد المحلولة في الجلسة</t>
  </si>
  <si>
    <t>COUNT(نعم)</t>
  </si>
  <si>
    <t>3.3</t>
  </si>
  <si>
    <t>ملاحظات تفصيلية</t>
  </si>
  <si>
    <t>عدد الملاحظات &gt; 10 حروف</t>
  </si>
  <si>
    <t>COUNTIF(LEN(ملاحظات), "&gt;10")</t>
  </si>
  <si>
    <t>7.5</t>
  </si>
  <si>
    <t>توثيق السبب</t>
  </si>
  <si>
    <t>عدد الخلايا غير الفارغة</t>
  </si>
  <si>
    <t>COUNTA(سبب_المشكلة)</t>
  </si>
  <si>
    <t>توثيق نوع الخدمة</t>
  </si>
  <si>
    <t>نوع الخدمة</t>
  </si>
  <si>
    <t>COUNTA(نوع_الخدمة)</t>
  </si>
  <si>
    <t>3.4</t>
  </si>
  <si>
    <t>عدد المناطق</t>
  </si>
  <si>
    <t>عدد القيم الفريدة</t>
  </si>
  <si>
    <t>COUNT(UNIQUE(المنطقة))</t>
  </si>
  <si>
    <t>9.3</t>
  </si>
  <si>
    <t>عدد الفروع</t>
  </si>
  <si>
    <t>الفرع</t>
  </si>
  <si>
    <t>COUNT(UNIQUE(الفرع))</t>
  </si>
  <si>
    <t>تنوع الخدمات</t>
  </si>
  <si>
    <t>عدد أنواع الخدمات</t>
  </si>
  <si>
    <t>COUNT(UNIQUE(نوع_الخدمة))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</si>
</sst>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1"/>
      <color theme="1"/>
      <name val="Calibri"/>
      <scheme val="minor"/>
    </font>
    <font>
      <sz val="11"/>
      <color theme="1"/>
      <name val="Calibri"/>
      <family val="2"/>
      <scheme val="minor"/>
    </font>
    <font>
      <sz val="11"/>
      <color theme="1"/>
      <name val="Calibri"/>
    </font>
    <font>
      <u/>
      <sz val="11"/>
      <color rgb="FF000000"/>
      <name val="Arial"/>
    </font>
    <font>
      <u/>
      <sz val="11"/>
      <color theme="1"/>
      <name val="Calibri"/>
    </font>
    <font>
      <sz val="11"/>
      <color rgb="FF000000"/>
      <name val="Calibri"/>
    </font>
    <font>
      <u/>
      <sz val="11"/>
      <color rgb="FF0000FF"/>
      <name val="Calibri"/>
    </font>
    <font>
      <u/>
      <sz val="11"/>
      <color rgb="FF000000"/>
      <name val="Calibri"/>
    </font>
    <font>
      <u/>
      <sz val="11"/>
      <color rgb="FF000000"/>
      <name val="Calibri"/>
    </font>
    <font>
      <sz val="11"/>
      <color rgb="FFFF0000"/>
      <name val="Calibri"/>
    </font>
    <font>
      <u/>
      <sz val="11"/>
      <color rgb="FF1155CC"/>
      <name val="Calibri, sans-serif"/>
    </font>
    <font>
      <b/>
      <sz val="12"/>
      <color theme="1"/>
      <name val="Calibri"/>
      <family val="2"/>
      <scheme val="minor"/>
    </font>
    <font>
      <sz val="8"/>
      <name val="Calibri"/>
      <scheme val="minor"/>
    </font>
    <font>
      <sz val="11"/>
      <color theme="1"/>
      <name val="Calibri"/>
      <family val="2"/>
    </font>
    <font>
      <u/>
      <sz val="11"/>
      <color rgb="FF000000"/>
      <name val="Arial"/>
      <family val="2"/>
    </font>
    <font>
      <u/>
      <sz val="11"/>
      <color theme="1"/>
      <name val="Calibri"/>
      <family val="2"/>
    </font>
    <font>
      <u/>
      <sz val="11"/>
      <color rgb="FF0000FF"/>
      <name val="Calibri"/>
      <family val="2"/>
    </font>
    <font>
      <u/>
      <sz val="11"/>
      <color rgb="FF000000"/>
      <name val="Calibri"/>
      <family val="2"/>
    </font>
    <font>
      <sz val="11"/>
      <color rgb="FF000000"/>
      <name val="Calibri"/>
      <family val="2"/>
    </font>
    <font>
      <b/>
      <sz val="11"/>
      <color rgb="FFFFFFFF"/>
      <name val="Calibri"/>
    </font>
    <font>
      <i/>
      <sz val="9"/>
      <name val="Calibri"/>
    </font>
    <font>
      <b/>
      <sz val="10"/>
      <name val="Calibri"/>
    </font>
    <font>
      <sz val="10"/>
      <name val="Calibri"/>
    </font>
    <font>
      <sz val="16"/>
      <color theme="1"/>
      <name val="Calibri"/>
      <scheme val="minor"/>
    </font>
    <font>
      <b/>
      <sz val="12"/>
      <color theme="1"/>
      <name val="Calibri"/>
      <scheme val="minor"/>
    </font>
  </fonts>
  <fills count="11">
    <fill>
      <patternFill patternType="none"/>
    </fill>
    <fill>
      <patternFill patternType="gray125"/>
    </fill>
    <fill>
      <patternFill patternType="solid">
        <fgColor theme="9" tint="0.79998168889431442"/>
        <bgColor indexed="64"/>
      </patternFill>
    </fill>
    <fill>
      <patternFill patternType="solid">
        <fgColor theme="9" tint="0.79998168889431442"/>
        <bgColor rgb="FFD9E2F3"/>
      </patternFill>
    </fill>
    <fill>
      <patternFill patternType="solid">
        <fgColor theme="8" tint="0.79998168889431442"/>
        <bgColor indexed="64"/>
      </patternFill>
    </fill>
    <fill>
      <patternFill patternType="solid">
        <fgColor theme="2"/>
        <bgColor indexed="64"/>
      </patternFill>
    </fill>
    <fill>
      <patternFill patternType="solid">
        <fgColor theme="2"/>
        <bgColor rgb="FFD9E2F3"/>
      </patternFill>
    </fill>
    <fill>
      <patternFill patternType="solid">
        <fgColor theme="9" tint="0.39997558519241921"/>
        <bgColor indexed="64"/>
      </patternFill>
    </fill>
    <fill>
      <patternFill patternType="solid">
        <fgColor rgb="FF366092"/>
        <bgColor rgb="FF366092"/>
      </patternFill>
    </fill>
    <fill>
      <patternFill patternType="solid">
        <fgColor rgb="FF4472C4"/>
        <bgColor rgb="FF4472C4"/>
      </patternFill>
    </fill>
    <fill>
      <patternFill patternType="solid">
        <fgColor rgb="FFE7E6E6"/>
        <bgColor rgb="FFE7E6E6"/>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indexed="65"/>
      </top>
      <bottom style="thin">
        <color rgb="FF999999"/>
      </bottom>
      <diagonal/>
    </border>
  </borders>
  <cellStyleXfs count="1">
    <xf numFmtId="0" fontId="0" fillId="0" borderId="0"/>
  </cellStyleXfs>
  <cellXfs count="89">
    <xf numFmtId="0" fontId="0" fillId="0" borderId="0" xfId="0"/>
    <xf numFmtId="0" fontId="0" fillId="0" borderId="0" xfId="0" applyAlignment="1">
      <alignment horizontal="center"/>
    </xf>
    <xf numFmtId="0" fontId="11" fillId="0" borderId="0" xfId="0" applyFont="1" applyAlignment="1">
      <alignment horizontal="center" vertical="center"/>
    </xf>
    <xf numFmtId="49" fontId="11" fillId="0" borderId="0" xfId="0" applyNumberFormat="1" applyFont="1" applyAlignment="1">
      <alignment horizontal="center" vertical="center"/>
    </xf>
    <xf numFmtId="2" fontId="11" fillId="0" borderId="0" xfId="0" applyNumberFormat="1" applyFont="1" applyAlignment="1">
      <alignment horizontal="center" vertical="center"/>
    </xf>
    <xf numFmtId="49" fontId="0" fillId="0" borderId="0" xfId="0" applyNumberFormat="1" applyAlignment="1">
      <alignment horizontal="center"/>
    </xf>
    <xf numFmtId="2" fontId="0" fillId="0" borderId="0" xfId="0" applyNumberFormat="1" applyAlignment="1">
      <alignment horizontal="center"/>
    </xf>
    <xf numFmtId="0" fontId="0" fillId="0" borderId="1" xfId="0" applyBorder="1" applyAlignment="1">
      <alignment horizontal="center"/>
    </xf>
    <xf numFmtId="0" fontId="3" fillId="2" borderId="1" xfId="0" applyFont="1" applyFill="1" applyBorder="1" applyAlignment="1">
      <alignment horizontal="center"/>
    </xf>
    <xf numFmtId="0" fontId="4" fillId="2" borderId="1" xfId="0" applyFont="1" applyFill="1" applyBorder="1" applyAlignment="1">
      <alignment horizontal="center"/>
    </xf>
    <xf numFmtId="0" fontId="6" fillId="2" borderId="1" xfId="0" applyFont="1" applyFill="1" applyBorder="1" applyAlignment="1">
      <alignment horizontal="center"/>
    </xf>
    <xf numFmtId="0" fontId="7" fillId="3" borderId="1" xfId="0" applyFont="1" applyFill="1" applyBorder="1" applyAlignment="1">
      <alignment horizontal="center"/>
    </xf>
    <xf numFmtId="0" fontId="8" fillId="2" borderId="1" xfId="0" applyFont="1" applyFill="1" applyBorder="1" applyAlignment="1">
      <alignment horizontal="center"/>
    </xf>
    <xf numFmtId="0" fontId="8" fillId="4" borderId="1" xfId="0" applyFont="1" applyFill="1" applyBorder="1" applyAlignment="1">
      <alignment horizontal="center"/>
    </xf>
    <xf numFmtId="49" fontId="13" fillId="5" borderId="1" xfId="0" applyNumberFormat="1" applyFont="1" applyFill="1" applyBorder="1" applyAlignment="1">
      <alignment horizontal="center" vertical="center"/>
    </xf>
    <xf numFmtId="49" fontId="0" fillId="5" borderId="1" xfId="0" applyNumberFormat="1" applyFill="1" applyBorder="1" applyAlignment="1">
      <alignment horizontal="center" vertical="center"/>
    </xf>
    <xf numFmtId="49" fontId="18" fillId="5" borderId="1" xfId="0" applyNumberFormat="1" applyFont="1" applyFill="1" applyBorder="1" applyAlignment="1">
      <alignment horizontal="center" vertical="center"/>
    </xf>
    <xf numFmtId="49" fontId="0" fillId="5" borderId="1" xfId="0" applyNumberFormat="1" applyFill="1" applyBorder="1" applyAlignment="1">
      <alignment horizontal="center"/>
    </xf>
    <xf numFmtId="1" fontId="0" fillId="5" borderId="1" xfId="0" applyNumberFormat="1" applyFill="1" applyBorder="1" applyAlignment="1">
      <alignment horizontal="center"/>
    </xf>
    <xf numFmtId="0" fontId="0" fillId="5" borderId="1" xfId="0" applyFill="1" applyBorder="1" applyAlignment="1">
      <alignment horizontal="center"/>
    </xf>
    <xf numFmtId="0" fontId="14" fillId="5" borderId="1" xfId="0" applyFont="1" applyFill="1" applyBorder="1" applyAlignment="1">
      <alignment horizontal="center"/>
    </xf>
    <xf numFmtId="0" fontId="15" fillId="5" borderId="1" xfId="0" applyFont="1" applyFill="1" applyBorder="1" applyAlignment="1">
      <alignment horizontal="center"/>
    </xf>
    <xf numFmtId="0" fontId="16" fillId="5" borderId="1" xfId="0" applyFont="1" applyFill="1" applyBorder="1" applyAlignment="1">
      <alignment horizontal="center"/>
    </xf>
    <xf numFmtId="0" fontId="17" fillId="6" borderId="1" xfId="0" applyFont="1" applyFill="1" applyBorder="1" applyAlignment="1">
      <alignment horizontal="center"/>
    </xf>
    <xf numFmtId="0" fontId="17" fillId="5" borderId="1" xfId="0" applyFont="1" applyFill="1" applyBorder="1" applyAlignment="1">
      <alignment horizontal="center"/>
    </xf>
    <xf numFmtId="49" fontId="0" fillId="5" borderId="2" xfId="0" applyNumberFormat="1" applyFill="1" applyBorder="1" applyAlignment="1">
      <alignment horizontal="center" vertical="center"/>
    </xf>
    <xf numFmtId="49" fontId="0" fillId="5" borderId="2" xfId="0" applyNumberFormat="1" applyFill="1" applyBorder="1" applyAlignment="1">
      <alignment horizontal="center"/>
    </xf>
    <xf numFmtId="0" fontId="0" fillId="5" borderId="2" xfId="0" applyFill="1" applyBorder="1" applyAlignment="1">
      <alignment horizontal="center"/>
    </xf>
    <xf numFmtId="21" fontId="0" fillId="0" borderId="0" xfId="0" applyNumberFormat="1" applyAlignment="1">
      <alignment horizontal="center"/>
    </xf>
    <xf numFmtId="0" fontId="0" fillId="0" borderId="3" xfId="0" applyBorder="1"/>
    <xf numFmtId="46" fontId="0" fillId="0" borderId="4" xfId="0" applyNumberFormat="1" applyBorder="1"/>
    <xf numFmtId="46" fontId="0" fillId="0" borderId="0" xfId="0" applyNumberFormat="1"/>
    <xf numFmtId="0" fontId="0" fillId="0" borderId="5" xfId="0" applyBorder="1"/>
    <xf numFmtId="0" fontId="0" fillId="0" borderId="6" xfId="0" applyBorder="1"/>
    <xf numFmtId="0" fontId="0" fillId="0" borderId="5" xfId="0" pivotButton="1" applyBorder="1"/>
    <xf numFmtId="0" fontId="0" fillId="0" borderId="5" xfId="0" applyBorder="1" applyAlignment="1">
      <alignment horizontal="left"/>
    </xf>
    <xf numFmtId="0" fontId="0" fillId="0" borderId="7" xfId="0" applyBorder="1" applyAlignment="1">
      <alignment horizontal="left"/>
    </xf>
    <xf numFmtId="46" fontId="0" fillId="0" borderId="3" xfId="0" applyNumberFormat="1" applyBorder="1"/>
    <xf numFmtId="46" fontId="0" fillId="0" borderId="9" xfId="0" applyNumberFormat="1" applyBorder="1"/>
    <xf numFmtId="2" fontId="0" fillId="0" borderId="4" xfId="0" applyNumberFormat="1" applyBorder="1"/>
    <xf numFmtId="2" fontId="0" fillId="0" borderId="3" xfId="0" applyNumberFormat="1" applyBorder="1"/>
    <xf numFmtId="2" fontId="0" fillId="0" borderId="9" xfId="0" applyNumberFormat="1" applyBorder="1"/>
    <xf numFmtId="0" fontId="0" fillId="0" borderId="8" xfId="0" applyBorder="1" applyAlignment="1">
      <alignment horizontal="left"/>
    </xf>
    <xf numFmtId="46" fontId="0" fillId="0" borderId="10" xfId="0" applyNumberFormat="1" applyBorder="1"/>
    <xf numFmtId="2" fontId="0" fillId="0" borderId="10" xfId="0" applyNumberFormat="1" applyBorder="1"/>
    <xf numFmtId="0" fontId="1" fillId="0" borderId="7" xfId="0" applyFont="1" applyBorder="1" applyAlignment="1">
      <alignment horizontal="left"/>
    </xf>
    <xf numFmtId="0" fontId="0" fillId="0" borderId="11" xfId="0" applyBorder="1"/>
    <xf numFmtId="49" fontId="0" fillId="0" borderId="3" xfId="0" applyNumberFormat="1" applyBorder="1"/>
    <xf numFmtId="49" fontId="0" fillId="0" borderId="9" xfId="0" applyNumberFormat="1" applyBorder="1"/>
    <xf numFmtId="49" fontId="0" fillId="0" borderId="10" xfId="0" applyNumberFormat="1" applyBorder="1"/>
    <xf numFmtId="49" fontId="0" fillId="0" borderId="5" xfId="0" applyNumberFormat="1" applyBorder="1"/>
    <xf numFmtId="49" fontId="0" fillId="0" borderId="7" xfId="0" applyNumberFormat="1" applyBorder="1"/>
    <xf numFmtId="49" fontId="0" fillId="0" borderId="8" xfId="0" applyNumberFormat="1" applyBorder="1"/>
    <xf numFmtId="49" fontId="0" fillId="0" borderId="11" xfId="0" applyNumberFormat="1" applyBorder="1"/>
    <xf numFmtId="49" fontId="0" fillId="0" borderId="12" xfId="0" applyNumberFormat="1" applyBorder="1"/>
    <xf numFmtId="49" fontId="0" fillId="0" borderId="13" xfId="0" applyNumberFormat="1" applyBorder="1"/>
    <xf numFmtId="0" fontId="1" fillId="0" borderId="0" xfId="0" applyFont="1"/>
    <xf numFmtId="17" fontId="0" fillId="0" borderId="0" xfId="0" applyNumberFormat="1" applyAlignment="1">
      <alignment horizontal="center"/>
    </xf>
    <xf numFmtId="14" fontId="0" fillId="5" borderId="1" xfId="0" applyNumberFormat="1" applyFill="1" applyBorder="1" applyAlignment="1">
      <alignment horizontal="center"/>
    </xf>
    <xf numFmtId="21" fontId="0" fillId="5" borderId="1" xfId="0" applyNumberFormat="1" applyFill="1" applyBorder="1" applyAlignment="1">
      <alignment horizontal="center"/>
    </xf>
    <xf numFmtId="49" fontId="1" fillId="5" borderId="1" xfId="0" applyNumberFormat="1" applyFont="1" applyFill="1" applyBorder="1" applyAlignment="1">
      <alignment horizontal="center" vertical="center"/>
    </xf>
    <xf numFmtId="0" fontId="2" fillId="5" borderId="1" xfId="0" applyFont="1" applyFill="1" applyBorder="1" applyAlignment="1">
      <alignment horizontal="center"/>
    </xf>
    <xf numFmtId="49" fontId="2" fillId="5" borderId="1" xfId="0" applyNumberFormat="1" applyFont="1" applyFill="1" applyBorder="1" applyAlignment="1">
      <alignment horizontal="center" vertical="center"/>
    </xf>
    <xf numFmtId="49" fontId="2" fillId="5" borderId="1" xfId="0" applyNumberFormat="1" applyFont="1" applyFill="1" applyBorder="1" applyAlignment="1">
      <alignment horizontal="center"/>
    </xf>
    <xf numFmtId="1" fontId="2" fillId="5" borderId="1" xfId="0" applyNumberFormat="1" applyFont="1" applyFill="1" applyBorder="1" applyAlignment="1">
      <alignment horizontal="center"/>
    </xf>
    <xf numFmtId="49" fontId="2" fillId="5" borderId="1" xfId="0" applyNumberFormat="1" applyFont="1" applyFill="1" applyBorder="1" applyAlignment="1">
      <alignment vertical="center"/>
    </xf>
    <xf numFmtId="49" fontId="2" fillId="6" borderId="1" xfId="0" applyNumberFormat="1" applyFont="1" applyFill="1" applyBorder="1" applyAlignment="1">
      <alignment horizontal="center"/>
    </xf>
    <xf numFmtId="0" fontId="2" fillId="6" borderId="1" xfId="0" applyFont="1" applyFill="1" applyBorder="1" applyAlignment="1">
      <alignment horizontal="center"/>
    </xf>
    <xf numFmtId="49" fontId="5" fillId="5" borderId="1" xfId="0" applyNumberFormat="1" applyFont="1" applyFill="1" applyBorder="1" applyAlignment="1">
      <alignment horizontal="center" vertical="center"/>
    </xf>
    <xf numFmtId="14" fontId="0" fillId="0" borderId="0" xfId="0" applyNumberFormat="1" applyAlignment="1">
      <alignment horizontal="center"/>
    </xf>
    <xf numFmtId="1" fontId="0" fillId="0" borderId="0" xfId="0" applyNumberFormat="1" applyAlignment="1">
      <alignment horizontal="center"/>
    </xf>
    <xf numFmtId="0" fontId="0" fillId="7" borderId="0" xfId="0" applyFill="1"/>
    <xf numFmtId="0" fontId="0" fillId="7" borderId="0" xfId="0" applyFill="1" applyAlignment="1">
      <alignment vertical="center"/>
    </xf>
    <xf numFmtId="0" fontId="19" fillId="9" borderId="1" xfId="0" applyFont="1" applyFill="1" applyBorder="1" applyAlignment="1">
      <alignment horizontal="center" vertical="center" wrapText="1"/>
    </xf>
    <xf numFmtId="0" fontId="21" fillId="10" borderId="1" xfId="0" applyFont="1" applyFill="1" applyBorder="1" applyAlignment="1">
      <alignment horizontal="right" vertical="center" wrapText="1"/>
    </xf>
    <xf numFmtId="0" fontId="22" fillId="0" borderId="1" xfId="0" applyFont="1" applyBorder="1" applyAlignment="1">
      <alignment horizontal="right" vertical="center" wrapText="1"/>
    </xf>
    <xf numFmtId="0" fontId="19" fillId="8" borderId="1" xfId="0" applyFont="1" applyFill="1" applyBorder="1" applyAlignment="1">
      <alignment horizontal="center" vertical="center" wrapText="1"/>
    </xf>
    <xf numFmtId="0" fontId="0" fillId="0" borderId="1" xfId="0" applyBorder="1"/>
    <xf numFmtId="0" fontId="20" fillId="0" borderId="1" xfId="0" applyFont="1" applyBorder="1" applyAlignment="1">
      <alignment horizontal="center" vertical="center" wrapText="1"/>
    </xf>
    <xf numFmtId="0" fontId="23" fillId="0" borderId="0" xfId="0" pivotButton="1" applyFont="1"/>
    <xf numFmtId="0" fontId="23" fillId="0" borderId="0" xfId="0" applyFont="1"/>
    <xf numFmtId="0" fontId="23" fillId="0" borderId="0" xfId="0" applyFont="1" applyAlignment="1">
      <alignment horizontal="left"/>
    </xf>
    <xf numFmtId="49" fontId="23" fillId="0" borderId="0" xfId="0" applyNumberFormat="1" applyFont="1"/>
    <xf numFmtId="49" fontId="24" fillId="0" borderId="3" xfId="0" applyNumberFormat="1" applyFont="1" applyBorder="1"/>
    <xf numFmtId="49" fontId="24" fillId="0" borderId="9" xfId="0" applyNumberFormat="1" applyFont="1" applyBorder="1"/>
    <xf numFmtId="0" fontId="24" fillId="0" borderId="5" xfId="0" pivotButton="1" applyFont="1" applyBorder="1"/>
    <xf numFmtId="0" fontId="24" fillId="0" borderId="5" xfId="0" applyFont="1" applyBorder="1" applyAlignment="1">
      <alignment horizontal="left"/>
    </xf>
    <xf numFmtId="0" fontId="24" fillId="0" borderId="7" xfId="0" applyFont="1" applyBorder="1" applyAlignment="1">
      <alignment horizontal="left"/>
    </xf>
    <xf numFmtId="0" fontId="24" fillId="0" borderId="3" xfId="0" applyFont="1" applyBorder="1"/>
  </cellXfs>
  <cellStyles count="1">
    <cellStyle name="Normal" xfId="0" builtinId="0"/>
  </cellStyles>
  <dxfs count="297">
    <dxf>
      <numFmt numFmtId="2" formatCode="0.00"/>
    </dxf>
    <dxf>
      <numFmt numFmtId="30" formatCode="@"/>
    </dxf>
    <dxf>
      <font>
        <sz val="12"/>
      </font>
    </dxf>
    <dxf>
      <font>
        <sz val="12"/>
      </font>
    </dxf>
    <dxf>
      <font>
        <sz val="12"/>
      </font>
    </dxf>
    <dxf>
      <font>
        <sz val="12"/>
      </font>
    </dxf>
    <dxf>
      <font>
        <sz val="12"/>
      </font>
    </dxf>
    <dxf>
      <font>
        <b/>
      </font>
    </dxf>
    <dxf>
      <font>
        <b/>
      </font>
    </dxf>
    <dxf>
      <font>
        <b/>
      </font>
    </dxf>
    <dxf>
      <font>
        <b/>
      </font>
    </dxf>
    <dxf>
      <font>
        <b/>
      </font>
    </dxf>
    <dxf>
      <numFmt numFmtId="2" formatCode="0.00"/>
    </dxf>
    <dxf>
      <numFmt numFmtId="30" formatCode="@"/>
    </dxf>
    <dxf>
      <font>
        <sz val="16"/>
      </font>
    </dxf>
    <dxf>
      <font>
        <sz val="16"/>
      </font>
    </dxf>
    <dxf>
      <font>
        <sz val="16"/>
      </font>
    </dxf>
    <dxf>
      <font>
        <sz val="16"/>
      </font>
    </dxf>
    <dxf>
      <font>
        <sz val="16"/>
      </font>
    </dxf>
    <dxf>
      <numFmt numFmtId="2" formatCode="0.00"/>
    </dxf>
    <dxf>
      <numFmt numFmtId="30" formatCode="@"/>
    </dxf>
    <dxf>
      <numFmt numFmtId="2" formatCode="0.00"/>
    </dxf>
    <dxf>
      <numFmt numFmtId="30" formatCode="@"/>
    </dxf>
    <dxf>
      <numFmt numFmtId="2" formatCode="0.00"/>
    </dxf>
    <dxf>
      <numFmt numFmtId="30" formatCode="@"/>
    </dxf>
    <dxf>
      <numFmt numFmtId="30" formatCode="@"/>
    </dxf>
    <dxf>
      <numFmt numFmtId="31" formatCode="[h]:mm:ss"/>
    </dxf>
    <dxf>
      <numFmt numFmtId="2" formatCode="0.00"/>
    </dxf>
    <dxf>
      <numFmt numFmtId="2" formatCode="0.00"/>
    </dxf>
    <dxf>
      <numFmt numFmtId="2" formatCode="0.00"/>
    </dxf>
    <dxf>
      <numFmt numFmtId="30" formatCode="@"/>
    </dxf>
    <dxf>
      <numFmt numFmtId="2" formatCode="0.00"/>
    </dxf>
    <dxf>
      <numFmt numFmtId="2" formatCode="0.00"/>
    </dxf>
    <dxf>
      <numFmt numFmtId="2" formatCode="0.00"/>
    </dxf>
    <dxf>
      <numFmt numFmtId="31" formatCode="[h]:mm:ss"/>
    </dxf>
    <dxf>
      <numFmt numFmtId="2" formatCode="0.00"/>
    </dxf>
    <dxf>
      <numFmt numFmtId="30" formatCode="@"/>
    </dxf>
    <dxf>
      <numFmt numFmtId="2" formatCode="0.00"/>
    </dxf>
    <dxf>
      <numFmt numFmtId="30" formatCode="@"/>
    </dxf>
    <dxf>
      <numFmt numFmtId="31" formatCode="[h]:mm:ss"/>
    </dxf>
    <dxf>
      <numFmt numFmtId="31" formatCode="[h]:mm:ss"/>
    </dxf>
    <dxf>
      <numFmt numFmtId="2" formatCode="0.00"/>
    </dxf>
    <dxf>
      <numFmt numFmtId="30" formatCode="@"/>
    </dxf>
    <dxf>
      <font>
        <sz val="12"/>
      </font>
    </dxf>
    <dxf>
      <font>
        <sz val="12"/>
      </font>
    </dxf>
    <dxf>
      <font>
        <sz val="12"/>
      </font>
    </dxf>
    <dxf>
      <font>
        <sz val="12"/>
      </font>
    </dxf>
    <dxf>
      <font>
        <sz val="12"/>
      </font>
    </dxf>
    <dxf>
      <font>
        <b/>
      </font>
    </dxf>
    <dxf>
      <font>
        <b/>
      </font>
    </dxf>
    <dxf>
      <font>
        <b/>
      </font>
    </dxf>
    <dxf>
      <font>
        <b/>
      </font>
    </dxf>
    <dxf>
      <font>
        <b/>
      </font>
    </dxf>
    <dxf>
      <numFmt numFmtId="2" formatCode="0.00"/>
    </dxf>
    <dxf>
      <numFmt numFmtId="30" formatCode="@"/>
    </dxf>
    <dxf>
      <font>
        <sz val="16"/>
      </font>
    </dxf>
    <dxf>
      <font>
        <sz val="16"/>
      </font>
    </dxf>
    <dxf>
      <font>
        <sz val="16"/>
      </font>
    </dxf>
    <dxf>
      <font>
        <sz val="16"/>
      </font>
    </dxf>
    <dxf>
      <font>
        <sz val="16"/>
      </font>
    </dxf>
    <dxf>
      <numFmt numFmtId="2" formatCode="0.00"/>
    </dxf>
    <dxf>
      <numFmt numFmtId="30" formatCode="@"/>
    </dxf>
    <dxf>
      <numFmt numFmtId="2" formatCode="0.00"/>
    </dxf>
    <dxf>
      <numFmt numFmtId="30" formatCode="@"/>
    </dxf>
    <dxf>
      <numFmt numFmtId="2" formatCode="0.00"/>
    </dxf>
    <dxf>
      <numFmt numFmtId="30" formatCode="@"/>
    </dxf>
    <dxf>
      <numFmt numFmtId="30" formatCode="@"/>
    </dxf>
    <dxf>
      <numFmt numFmtId="31" formatCode="[h]:mm:ss"/>
    </dxf>
    <dxf>
      <numFmt numFmtId="2" formatCode="0.00"/>
    </dxf>
    <dxf>
      <numFmt numFmtId="2" formatCode="0.00"/>
    </dxf>
    <dxf>
      <numFmt numFmtId="2" formatCode="0.00"/>
    </dxf>
    <dxf>
      <numFmt numFmtId="30" formatCode="@"/>
    </dxf>
    <dxf>
      <numFmt numFmtId="2" formatCode="0.00"/>
    </dxf>
    <dxf>
      <numFmt numFmtId="2" formatCode="0.00"/>
    </dxf>
    <dxf>
      <numFmt numFmtId="2" formatCode="0.00"/>
    </dxf>
    <dxf>
      <numFmt numFmtId="31" formatCode="[h]:mm:ss"/>
    </dxf>
    <dxf>
      <numFmt numFmtId="2" formatCode="0.00"/>
    </dxf>
    <dxf>
      <numFmt numFmtId="30" formatCode="@"/>
    </dxf>
    <dxf>
      <numFmt numFmtId="2" formatCode="0.00"/>
    </dxf>
    <dxf>
      <numFmt numFmtId="30" formatCode="@"/>
    </dxf>
    <dxf>
      <numFmt numFmtId="31" formatCode="[h]:mm:ss"/>
    </dxf>
    <dxf>
      <numFmt numFmtId="31" formatCode="[h]:mm:ss"/>
    </dxf>
    <dxf>
      <numFmt numFmtId="2" formatCode="0.00"/>
    </dxf>
    <dxf>
      <numFmt numFmtId="30" formatCode="@"/>
    </dxf>
    <dxf>
      <font>
        <sz val="12"/>
      </font>
    </dxf>
    <dxf>
      <font>
        <sz val="12"/>
      </font>
    </dxf>
    <dxf>
      <font>
        <sz val="12"/>
      </font>
    </dxf>
    <dxf>
      <font>
        <sz val="12"/>
      </font>
    </dxf>
    <dxf>
      <font>
        <sz val="12"/>
      </font>
    </dxf>
    <dxf>
      <font>
        <b/>
      </font>
    </dxf>
    <dxf>
      <font>
        <b/>
      </font>
    </dxf>
    <dxf>
      <font>
        <b/>
      </font>
    </dxf>
    <dxf>
      <font>
        <b/>
      </font>
    </dxf>
    <dxf>
      <font>
        <b/>
      </font>
    </dxf>
    <dxf>
      <numFmt numFmtId="2" formatCode="0.00"/>
    </dxf>
    <dxf>
      <numFmt numFmtId="30" formatCode="@"/>
    </dxf>
    <dxf>
      <font>
        <sz val="16"/>
      </font>
    </dxf>
    <dxf>
      <font>
        <sz val="16"/>
      </font>
    </dxf>
    <dxf>
      <font>
        <sz val="16"/>
      </font>
    </dxf>
    <dxf>
      <font>
        <sz val="16"/>
      </font>
    </dxf>
    <dxf>
      <font>
        <sz val="16"/>
      </font>
    </dxf>
    <dxf>
      <numFmt numFmtId="2" formatCode="0.00"/>
    </dxf>
    <dxf>
      <numFmt numFmtId="30" formatCode="@"/>
    </dxf>
    <dxf>
      <numFmt numFmtId="2" formatCode="0.00"/>
    </dxf>
    <dxf>
      <numFmt numFmtId="30" formatCode="@"/>
    </dxf>
    <dxf>
      <numFmt numFmtId="2" formatCode="0.00"/>
    </dxf>
    <dxf>
      <numFmt numFmtId="30" formatCode="@"/>
    </dxf>
    <dxf>
      <numFmt numFmtId="30" formatCode="@"/>
    </dxf>
    <dxf>
      <numFmt numFmtId="31" formatCode="[h]:mm:ss"/>
    </dxf>
    <dxf>
      <numFmt numFmtId="2" formatCode="0.00"/>
    </dxf>
    <dxf>
      <numFmt numFmtId="2" formatCode="0.00"/>
    </dxf>
    <dxf>
      <numFmt numFmtId="2" formatCode="0.00"/>
    </dxf>
    <dxf>
      <numFmt numFmtId="30" formatCode="@"/>
    </dxf>
    <dxf>
      <numFmt numFmtId="2" formatCode="0.00"/>
    </dxf>
    <dxf>
      <numFmt numFmtId="2" formatCode="0.00"/>
    </dxf>
    <dxf>
      <numFmt numFmtId="2" formatCode="0.00"/>
    </dxf>
    <dxf>
      <numFmt numFmtId="31" formatCode="[h]:mm:ss"/>
    </dxf>
    <dxf>
      <numFmt numFmtId="2" formatCode="0.00"/>
    </dxf>
    <dxf>
      <numFmt numFmtId="30" formatCode="@"/>
    </dxf>
    <dxf>
      <numFmt numFmtId="2" formatCode="0.00"/>
    </dxf>
    <dxf>
      <numFmt numFmtId="30" formatCode="@"/>
    </dxf>
    <dxf>
      <numFmt numFmtId="31" formatCode="[h]:mm:ss"/>
    </dxf>
    <dxf>
      <numFmt numFmtId="31" formatCode="[h]:mm:ss"/>
    </dxf>
    <dxf>
      <numFmt numFmtId="2" formatCode="0.00"/>
    </dxf>
    <dxf>
      <numFmt numFmtId="30" formatCode="@"/>
    </dxf>
    <dxf>
      <font>
        <sz val="12"/>
      </font>
    </dxf>
    <dxf>
      <font>
        <sz val="12"/>
      </font>
    </dxf>
    <dxf>
      <font>
        <sz val="12"/>
      </font>
    </dxf>
    <dxf>
      <font>
        <sz val="12"/>
      </font>
    </dxf>
    <dxf>
      <font>
        <sz val="12"/>
      </font>
    </dxf>
    <dxf>
      <font>
        <b/>
      </font>
    </dxf>
    <dxf>
      <font>
        <b/>
      </font>
    </dxf>
    <dxf>
      <font>
        <b/>
      </font>
    </dxf>
    <dxf>
      <font>
        <b/>
      </font>
    </dxf>
    <dxf>
      <font>
        <b/>
      </font>
    </dxf>
    <dxf>
      <numFmt numFmtId="2" formatCode="0.00"/>
    </dxf>
    <dxf>
      <numFmt numFmtId="30" formatCode="@"/>
    </dxf>
    <dxf>
      <font>
        <sz val="16"/>
      </font>
    </dxf>
    <dxf>
      <font>
        <sz val="16"/>
      </font>
    </dxf>
    <dxf>
      <font>
        <sz val="16"/>
      </font>
    </dxf>
    <dxf>
      <font>
        <sz val="16"/>
      </font>
    </dxf>
    <dxf>
      <font>
        <sz val="16"/>
      </font>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30" formatCode="@"/>
    </dxf>
    <dxf>
      <numFmt numFmtId="31" formatCode="[h]:mm:ss"/>
    </dxf>
    <dxf>
      <numFmt numFmtId="2" formatCode="0.00"/>
    </dxf>
    <dxf>
      <numFmt numFmtId="2" formatCode="0.00"/>
    </dxf>
    <dxf>
      <numFmt numFmtId="2" formatCode="0.00"/>
    </dxf>
    <dxf>
      <numFmt numFmtId="2" formatCode="0.00"/>
    </dxf>
    <dxf>
      <numFmt numFmtId="2" formatCode="0.00"/>
    </dxf>
    <dxf>
      <numFmt numFmtId="31" formatCode="[h]:mm:ss"/>
    </dxf>
    <dxf>
      <numFmt numFmtId="31" formatCode="[h]:mm:ss"/>
    </dxf>
    <dxf>
      <numFmt numFmtId="31" formatCode="[h]:mm:ss"/>
    </dxf>
    <dxf>
      <numFmt numFmtId="2" formatCode="0.00"/>
    </dxf>
    <dxf>
      <numFmt numFmtId="30" formatCode="@"/>
    </dxf>
    <dxf>
      <numFmt numFmtId="2" formatCode="0.00"/>
    </dxf>
    <dxf>
      <numFmt numFmtId="30" formatCode="@"/>
    </dxf>
    <dxf>
      <font>
        <sz val="12"/>
      </font>
    </dxf>
    <dxf>
      <font>
        <sz val="12"/>
      </font>
    </dxf>
    <dxf>
      <font>
        <sz val="12"/>
      </font>
    </dxf>
    <dxf>
      <font>
        <sz val="12"/>
      </font>
    </dxf>
    <dxf>
      <font>
        <sz val="12"/>
      </font>
    </dxf>
    <dxf>
      <font>
        <b/>
      </font>
    </dxf>
    <dxf>
      <font>
        <b/>
      </font>
    </dxf>
    <dxf>
      <font>
        <b/>
      </font>
    </dxf>
    <dxf>
      <font>
        <b/>
      </font>
    </dxf>
    <dxf>
      <font>
        <b/>
      </font>
    </dxf>
    <dxf>
      <numFmt numFmtId="2" formatCode="0.00"/>
    </dxf>
    <dxf>
      <numFmt numFmtId="30" formatCode="@"/>
    </dxf>
    <dxf>
      <font>
        <sz val="16"/>
      </font>
    </dxf>
    <dxf>
      <font>
        <sz val="16"/>
      </font>
    </dxf>
    <dxf>
      <font>
        <sz val="16"/>
      </font>
    </dxf>
    <dxf>
      <font>
        <sz val="16"/>
      </font>
    </dxf>
    <dxf>
      <font>
        <sz val="16"/>
      </font>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30" formatCode="@"/>
    </dxf>
    <dxf>
      <numFmt numFmtId="31" formatCode="[h]:mm:ss"/>
    </dxf>
    <dxf>
      <numFmt numFmtId="2" formatCode="0.00"/>
    </dxf>
    <dxf>
      <numFmt numFmtId="2" formatCode="0.00"/>
    </dxf>
    <dxf>
      <numFmt numFmtId="2" formatCode="0.00"/>
    </dxf>
    <dxf>
      <numFmt numFmtId="2" formatCode="0.00"/>
    </dxf>
    <dxf>
      <numFmt numFmtId="2" formatCode="0.00"/>
    </dxf>
    <dxf>
      <numFmt numFmtId="31" formatCode="[h]:mm:ss"/>
    </dxf>
    <dxf>
      <numFmt numFmtId="31" formatCode="[h]:mm:ss"/>
    </dxf>
    <dxf>
      <numFmt numFmtId="31" formatCode="[h]:mm:ss"/>
    </dxf>
    <dxf>
      <numFmt numFmtId="2" formatCode="0.00"/>
    </dxf>
    <dxf>
      <numFmt numFmtId="30" formatCode="@"/>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font>
        <sz val="16"/>
      </font>
    </dxf>
    <dxf>
      <font>
        <sz val="16"/>
      </font>
    </dxf>
    <dxf>
      <font>
        <sz val="16"/>
      </font>
    </dxf>
    <dxf>
      <font>
        <sz val="16"/>
      </font>
    </dxf>
    <dxf>
      <font>
        <sz val="16"/>
      </font>
    </dxf>
    <dxf>
      <numFmt numFmtId="30" formatCode="@"/>
    </dxf>
    <dxf>
      <numFmt numFmtId="2" formatCode="0.00"/>
    </dxf>
    <dxf>
      <numFmt numFmtId="30" formatCode="@"/>
    </dxf>
    <dxf>
      <numFmt numFmtId="2" formatCode="0.00"/>
    </dxf>
    <dxf>
      <numFmt numFmtId="30" formatCode="@"/>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2" formatCode="0.00"/>
    </dxf>
    <dxf>
      <numFmt numFmtId="2" formatCode="0.00"/>
    </dxf>
    <dxf>
      <numFmt numFmtId="31" formatCode="[h]:mm:ss"/>
    </dxf>
    <dxf>
      <numFmt numFmtId="2" formatCode="0.00"/>
    </dxf>
    <dxf>
      <numFmt numFmtId="2" formatCode="0.00"/>
    </dxf>
    <dxf>
      <numFmt numFmtId="31" formatCode="[h]:mm:ss"/>
    </dxf>
    <dxf>
      <numFmt numFmtId="2" formatCode="0.00"/>
    </dxf>
    <dxf>
      <numFmt numFmtId="31" formatCode="[h]:mm:ss"/>
    </dxf>
    <dxf>
      <numFmt numFmtId="31" formatCode="[h]:mm:ss"/>
    </dxf>
    <dxf>
      <alignment horizontal="center" vertical="bottom" textRotation="0" wrapText="0" indent="0" justifyLastLine="0" shrinkToFit="0" readingOrder="0"/>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ill>
        <patternFill>
          <bgColor theme="2"/>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30" formatCode="@"/>
      <fill>
        <patternFill>
          <bgColor theme="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30" formatCode="@"/>
      <fill>
        <patternFill>
          <bgColor theme="2"/>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30" formatCode="@"/>
      <fill>
        <patternFill>
          <bgColor theme="2"/>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1" formatCode="0"/>
      <fill>
        <patternFill>
          <bgColor theme="2"/>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30" formatCode="@"/>
      <fill>
        <patternFill>
          <bgColor theme="2"/>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30" formatCode="@"/>
      <fill>
        <patternFill patternType="solid">
          <fgColor indexed="64"/>
          <bgColor them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30" formatCode="@"/>
      <fill>
        <patternFill>
          <bgColor them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1" formatCode="[h]:mm:ss"/>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6" formatCode="h:mm:ss"/>
      <fill>
        <patternFill>
          <bgColor theme="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26" formatCode="h:mm:ss"/>
      <fill>
        <patternFill>
          <bgColor theme="2"/>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26" formatCode="h:mm:ss"/>
      <fill>
        <patternFill>
          <bgColor theme="2"/>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19" formatCode="m/d/yyyy"/>
      <fill>
        <patternFill>
          <bgColor theme="2"/>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i val="0"/>
        <sz val="16"/>
        <color theme="1"/>
        <name val="Calibri"/>
        <family val="2"/>
        <scheme val="minor"/>
      </font>
      <fill>
        <patternFill>
          <bgColor theme="8" tint="0.79998168889431442"/>
        </patternFill>
      </fill>
    </dxf>
    <dxf>
      <font>
        <b/>
        <i val="0"/>
        <sz val="14"/>
      </font>
      <fill>
        <patternFill patternType="solid">
          <fgColor theme="0"/>
          <bgColor theme="8"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6"/>
      </font>
      <fill>
        <patternFill>
          <bgColor theme="4" tint="0.79998168889431442"/>
        </patternFill>
      </fill>
    </dxf>
    <dxf>
      <font>
        <b/>
        <i val="0"/>
        <sz val="14"/>
        <color theme="0"/>
        <name val="Arial"/>
        <family val="2"/>
        <scheme val="none"/>
      </font>
      <fill>
        <patternFill>
          <bgColor theme="8" tint="-0.24994659260841701"/>
        </patternFill>
      </fill>
    </dxf>
    <dxf>
      <font>
        <b/>
        <i val="0"/>
        <sz val="12"/>
        <name val="Arial"/>
        <family val="2"/>
        <scheme val="none"/>
      </font>
      <fill>
        <patternFill>
          <bgColor theme="8" tint="0.79998168889431442"/>
        </patternFill>
      </fill>
      <border>
        <left style="thin">
          <color auto="1"/>
        </left>
        <right style="thin">
          <color auto="1"/>
        </right>
        <top style="thin">
          <color auto="1"/>
        </top>
        <bottom style="thin">
          <color auto="1"/>
        </bottom>
      </border>
    </dxf>
    <dxf>
      <fill>
        <patternFill patternType="solid">
          <fgColor theme="0"/>
          <bgColor theme="0"/>
        </patternFill>
      </fill>
    </dxf>
    <dxf>
      <fill>
        <patternFill patternType="solid">
          <fgColor rgb="FFD9E2F3"/>
          <bgColor rgb="FFD9E2F3"/>
        </patternFill>
      </fill>
    </dxf>
    <dxf>
      <fill>
        <patternFill patternType="solid">
          <fgColor theme="8"/>
          <bgColor theme="8"/>
        </patternFill>
      </fill>
    </dxf>
  </dxfs>
  <tableStyles count="4">
    <tableStyle name="Data-style" pivot="0" count="3" xr9:uid="{00000000-0011-0000-FFFF-FFFF00000000}">
      <tableStyleElement type="headerRow" dxfId="296"/>
      <tableStyleElement type="firstRowStripe" dxfId="295"/>
      <tableStyleElement type="secondRowStripe" dxfId="294"/>
    </tableStyle>
    <tableStyle name="Slicer Style 1" pivot="0" table="0" count="3" xr9:uid="{F3396D5C-B60E-4800-88C2-F2B033A0C0FC}">
      <tableStyleElement type="wholeTable" dxfId="293"/>
      <tableStyleElement type="headerRow" dxfId="292"/>
    </tableStyle>
    <tableStyle name="Slicer Style 2" pivot="0" table="0" count="1" xr9:uid="{CA47FCE9-5658-4FC7-9838-226CC1988DF5}">
      <tableStyleElement type="wholeTable" dxfId="291"/>
    </tableStyle>
    <tableStyle name="Timeline Style 1" pivot="0" table="0" count="8" xr9:uid="{CAC28456-81F7-4AE9-91B2-66C084938DBC}">
      <tableStyleElement type="wholeTable" dxfId="290"/>
      <tableStyleElement type="headerRow" dxfId="289"/>
    </tableStyle>
  </tableStyles>
  <extLst>
    <ext xmlns:x14="http://schemas.microsoft.com/office/spreadsheetml/2009/9/main" uri="{46F421CA-312F-682f-3DD2-61675219B42D}">
      <x14:dxfs count="1">
        <dxf>
          <font>
            <b/>
            <i val="0"/>
            <sz val="12"/>
            <color theme="0"/>
            <name val="Arial"/>
            <family val="2"/>
            <scheme val="none"/>
          </font>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4" tint="-0.2499465926084170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[4-Dashboard.xlsx]Pivot_Table!PivotTable1</c:name>
    <c:fmtId val="4"/>
  </c:pivotSource>
  <c:chart>
    <c:title>
      <c:tx>
        <c:rich>
          <a:bodyPr rot="0" spcFirstLastPara="1" vertOverflow="ellipsis" vert="horz" wrap="square" anchor="ctr" anchorCtr="1"/>
          <a:lstStyle/>
          <a:p>
            <a:pPr algn="ctr" rtl="0">
              <a:defRPr lang="en-US" sz="1200" b="0" i="0" u="none" strike="noStrike" kern="1200" spc="0" baseline="0">
                <a:solidFill>
                  <a:schemeClr val="tx2"/>
                </a:solidFill>
                <a:latin typeface="+mn-lt"/>
                <a:ea typeface="+mn-ea"/>
                <a:cs typeface="+mn-cs"/>
              </a:defRPr>
            </a:pPr>
            <a:r>
              <a:rPr lang="ar-EG"/>
              <a:t>مقارنه بين المناطق و المدة </a:t>
            </a:r>
            <a:endParaRPr lang="en-US"/>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lgn="ctr" rtl="1">
                <a:defRPr lang="en-US" sz="1000" b="0" i="0" u="none" strike="noStrike" kern="1200" baseline="0">
                  <a:solidFill>
                    <a:schemeClr val="tx2"/>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0.14470979787211583"/>
            </c:manualLayout>
          </c:layout>
          <c:spPr>
            <a:noFill/>
            <a:ln>
              <a:noFill/>
            </a:ln>
            <a:effectLst/>
          </c:spPr>
          <c:txPr>
            <a:bodyPr rot="0" spcFirstLastPara="1" vertOverflow="ellipsis" vert="horz" wrap="square" anchor="ctr" anchorCtr="1"/>
            <a:lstStyle/>
            <a:p>
              <a:pPr algn="ctr" rtl="1">
                <a:defRPr lang="en-US" sz="1000" b="0" i="0" u="none" strike="noStrike" kern="1200" baseline="0">
                  <a:solidFill>
                    <a:schemeClr val="tx2"/>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2.5342874626306704E-3"/>
              <c:y val="-7.6611069461708453E-2"/>
            </c:manualLayout>
          </c:layout>
          <c:spPr>
            <a:noFill/>
            <a:ln>
              <a:noFill/>
            </a:ln>
            <a:effectLst/>
          </c:spPr>
          <c:txPr>
            <a:bodyPr rot="0" spcFirstLastPara="1" vertOverflow="ellipsis" vert="horz" wrap="square" anchor="ctr" anchorCtr="1"/>
            <a:lstStyle/>
            <a:p>
              <a:pPr algn="ctr" rtl="1">
                <a:defRPr lang="en-US" sz="1000" b="0" i="0" u="none" strike="noStrike" kern="1200" baseline="0">
                  <a:solidFill>
                    <a:schemeClr val="tx2"/>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14045362734646535"/>
            </c:manualLayout>
          </c:layout>
          <c:spPr>
            <a:noFill/>
            <a:ln>
              <a:noFill/>
            </a:ln>
            <a:effectLst/>
          </c:spPr>
          <c:txPr>
            <a:bodyPr rot="0" spcFirstLastPara="1" vertOverflow="ellipsis" vert="horz" wrap="square" anchor="ctr" anchorCtr="0"/>
            <a:lstStyle/>
            <a:p>
              <a:pPr algn="ctr" rtl="1">
                <a:defRPr lang="en-US" sz="1400" b="0" i="0" u="none" strike="noStrike" kern="1200" spc="0" baseline="0">
                  <a:solidFill>
                    <a:schemeClr val="bg1"/>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2.5342874626303915E-3"/>
              <c:y val="-5.1074046307805585E-2"/>
            </c:manualLayout>
          </c:layout>
          <c:spPr>
            <a:noFill/>
            <a:ln>
              <a:noFill/>
            </a:ln>
            <a:effectLst/>
          </c:spPr>
          <c:txPr>
            <a:bodyPr rot="0" spcFirstLastPara="1" vertOverflow="ellipsis" vert="horz" wrap="square" anchor="ctr" anchorCtr="1"/>
            <a:lstStyle/>
            <a:p>
              <a:pPr algn="ctr" rtl="1">
                <a:defRPr lang="en-US" sz="1000" b="0" i="0" u="none" strike="noStrike" kern="1200" baseline="0">
                  <a:solidFill>
                    <a:schemeClr val="tx2"/>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2.5342874626305776E-3"/>
              <c:y val="-8.9379581038659769E-2"/>
            </c:manualLayout>
          </c:layout>
          <c:spPr>
            <a:noFill/>
            <a:ln>
              <a:noFill/>
            </a:ln>
            <a:effectLst/>
          </c:spPr>
          <c:txPr>
            <a:bodyPr rot="0" spcFirstLastPara="1" vertOverflow="ellipsis" vert="horz" wrap="square" anchor="ctr" anchorCtr="1"/>
            <a:lstStyle/>
            <a:p>
              <a:pPr algn="ctr" rtl="1">
                <a:defRPr lang="en-US" sz="1000" b="0" i="0" u="none" strike="noStrike" kern="1200" baseline="0">
                  <a:solidFill>
                    <a:schemeClr val="tx2"/>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6.3357186565762115E-3"/>
              <c:y val="-0.20004001470557187"/>
            </c:manualLayout>
          </c:layout>
          <c:spPr>
            <a:noFill/>
            <a:ln>
              <a:noFill/>
            </a:ln>
            <a:effectLst/>
          </c:spPr>
          <c:txPr>
            <a:bodyPr rot="0" spcFirstLastPara="1" vertOverflow="ellipsis" vert="horz" wrap="square" anchor="ctr" anchorCtr="1"/>
            <a:lstStyle/>
            <a:p>
              <a:pPr algn="ctr" rtl="1">
                <a:defRPr lang="en-US" sz="1000" b="0" i="0" u="none" strike="noStrike" kern="1200" baseline="0">
                  <a:solidFill>
                    <a:schemeClr val="tx2"/>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2.5342874626305312E-3"/>
              <c:y val="-0.13194128629516449"/>
            </c:manualLayout>
          </c:layout>
          <c:spPr>
            <a:noFill/>
            <a:ln>
              <a:noFill/>
            </a:ln>
            <a:effectLst/>
          </c:spPr>
          <c:txPr>
            <a:bodyPr rot="0" spcFirstLastPara="1" vertOverflow="ellipsis" vert="horz" wrap="square" anchor="ctr" anchorCtr="1"/>
            <a:lstStyle/>
            <a:p>
              <a:pPr algn="ctr" rtl="1">
                <a:defRPr lang="en-US" sz="1000" b="0" i="0" u="none" strike="noStrike" kern="1200" baseline="0">
                  <a:solidFill>
                    <a:schemeClr val="tx2"/>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46440288713915E-2"/>
          <c:y val="0.12692939415255791"/>
          <c:w val="0.91609522637795271"/>
          <c:h val="0.6025091968472166"/>
        </c:manualLayout>
      </c:layout>
      <c:barChart>
        <c:barDir val="col"/>
        <c:grouping val="clustered"/>
        <c:varyColors val="0"/>
        <c:ser>
          <c:idx val="0"/>
          <c:order val="0"/>
          <c:tx>
            <c:strRef>
              <c:f>Pivot_Table!$H$8</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9D5F-4B60-9B6A-3C3C6581EBB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9D5F-4B60-9B6A-3C3C6581EBBF}"/>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5-9D5F-4B60-9B6A-3C3C6581EBBF}"/>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07-9D5F-4B60-9B6A-3C3C6581EBBF}"/>
              </c:ext>
            </c:extLst>
          </c:dPt>
          <c:dPt>
            <c:idx val="10"/>
            <c:invertIfNegative val="0"/>
            <c:bubble3D val="0"/>
            <c:spPr>
              <a:solidFill>
                <a:schemeClr val="accent6">
                  <a:lumMod val="75000"/>
                </a:schemeClr>
              </a:solidFill>
              <a:ln>
                <a:noFill/>
              </a:ln>
              <a:effectLst/>
            </c:spPr>
            <c:extLst>
              <c:ext xmlns:c16="http://schemas.microsoft.com/office/drawing/2014/chart" uri="{C3380CC4-5D6E-409C-BE32-E72D297353CC}">
                <c16:uniqueId val="{00000009-9D5F-4B60-9B6A-3C3C6581EBBF}"/>
              </c:ext>
            </c:extLst>
          </c:dPt>
          <c:dPt>
            <c:idx val="11"/>
            <c:invertIfNegative val="0"/>
            <c:bubble3D val="0"/>
            <c:spPr>
              <a:solidFill>
                <a:schemeClr val="accent6">
                  <a:lumMod val="75000"/>
                </a:schemeClr>
              </a:solidFill>
              <a:ln>
                <a:noFill/>
              </a:ln>
              <a:effectLst/>
            </c:spPr>
            <c:extLst>
              <c:ext xmlns:c16="http://schemas.microsoft.com/office/drawing/2014/chart" uri="{C3380CC4-5D6E-409C-BE32-E72D297353CC}">
                <c16:uniqueId val="{0000000B-9D5F-4B60-9B6A-3C3C6581EBBF}"/>
              </c:ext>
            </c:extLst>
          </c:dPt>
          <c:dLbls>
            <c:dLbl>
              <c:idx val="1"/>
              <c:layout>
                <c:manualLayout>
                  <c:x val="0"/>
                  <c:y val="-0.1447097978721158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5F-4B60-9B6A-3C3C6581EBBF}"/>
                </c:ext>
              </c:extLst>
            </c:dLbl>
            <c:dLbl>
              <c:idx val="3"/>
              <c:layout>
                <c:manualLayout>
                  <c:x val="-2.5342874626305312E-3"/>
                  <c:y val="-0.1319412862951644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5F-4B60-9B6A-3C3C6581EBBF}"/>
                </c:ext>
              </c:extLst>
            </c:dLbl>
            <c:dLbl>
              <c:idx val="7"/>
              <c:layout>
                <c:manualLayout>
                  <c:x val="-6.3357186565762115E-3"/>
                  <c:y val="-0.2000400147055718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5F-4B60-9B6A-3C3C6581EBBF}"/>
                </c:ext>
              </c:extLst>
            </c:dLbl>
            <c:dLbl>
              <c:idx val="9"/>
              <c:layout>
                <c:manualLayout>
                  <c:x val="-2.5342874626305776E-3"/>
                  <c:y val="-8.93795810386597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5F-4B60-9B6A-3C3C6581EBBF}"/>
                </c:ext>
              </c:extLst>
            </c:dLbl>
            <c:dLbl>
              <c:idx val="10"/>
              <c:layout>
                <c:manualLayout>
                  <c:x val="-2.5342874626303915E-3"/>
                  <c:y val="-5.10740463078055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D5F-4B60-9B6A-3C3C6581EBBF}"/>
                </c:ext>
              </c:extLst>
            </c:dLbl>
            <c:dLbl>
              <c:idx val="11"/>
              <c:layout>
                <c:manualLayout>
                  <c:x val="-2.5342874626306704E-3"/>
                  <c:y val="-7.66110694617084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D5F-4B60-9B6A-3C3C6581EBBF}"/>
                </c:ext>
              </c:extLst>
            </c:dLbl>
            <c:spPr>
              <a:noFill/>
              <a:ln>
                <a:noFill/>
              </a:ln>
              <a:effectLst/>
            </c:spPr>
            <c:txPr>
              <a:bodyPr rot="0" spcFirstLastPara="1" vertOverflow="ellipsis" vert="horz" wrap="square" anchor="ctr" anchorCtr="1"/>
              <a:lstStyle/>
              <a:p>
                <a:pPr algn="ctr" rtl="1">
                  <a:defRPr lang="en-US" sz="1000" b="0" i="0" u="none" strike="noStrike" kern="1200" baseline="0">
                    <a:solidFill>
                      <a:schemeClr val="tx2"/>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Pivot_Table!$G$9:$G$21</c:f>
              <c:strCache>
                <c:ptCount val="13"/>
                <c:pt idx="0">
                  <c:v>الباحة</c:v>
                </c:pt>
                <c:pt idx="1">
                  <c:v>الجوف</c:v>
                </c:pt>
                <c:pt idx="2">
                  <c:v>الحائل</c:v>
                </c:pt>
                <c:pt idx="3">
                  <c:v>القصيم</c:v>
                </c:pt>
                <c:pt idx="4">
                  <c:v>المدينة المنورة</c:v>
                </c:pt>
                <c:pt idx="5">
                  <c:v>المنطقة الشرقية</c:v>
                </c:pt>
                <c:pt idx="6">
                  <c:v>تبوك</c:v>
                </c:pt>
                <c:pt idx="7">
                  <c:v>جيزان</c:v>
                </c:pt>
                <c:pt idx="8">
                  <c:v>عرعر</c:v>
                </c:pt>
                <c:pt idx="9">
                  <c:v>عسير</c:v>
                </c:pt>
                <c:pt idx="10">
                  <c:v>منطقة الرياض</c:v>
                </c:pt>
                <c:pt idx="11">
                  <c:v>نجران</c:v>
                </c:pt>
                <c:pt idx="12">
                  <c:v>مكة المكرمة</c:v>
                </c:pt>
              </c:strCache>
            </c:strRef>
          </c:cat>
          <c:val>
            <c:numRef>
              <c:f>Pivot_Table!$H$9:$H$21</c:f>
              <c:numCache>
                <c:formatCode>[h]:mm:ss</c:formatCode>
                <c:ptCount val="13"/>
                <c:pt idx="0">
                  <c:v>0.34567129629629628</c:v>
                </c:pt>
                <c:pt idx="1">
                  <c:v>0.6991087962962963</c:v>
                </c:pt>
                <c:pt idx="2">
                  <c:v>0.34765046296296293</c:v>
                </c:pt>
                <c:pt idx="3">
                  <c:v>1.0168171296296296</c:v>
                </c:pt>
                <c:pt idx="4">
                  <c:v>0.69049768518518517</c:v>
                </c:pt>
                <c:pt idx="5">
                  <c:v>2.7620949074074059</c:v>
                </c:pt>
                <c:pt idx="6">
                  <c:v>0.63031249999999994</c:v>
                </c:pt>
                <c:pt idx="7">
                  <c:v>0.37343749999999998</c:v>
                </c:pt>
                <c:pt idx="8">
                  <c:v>0.31434027777777768</c:v>
                </c:pt>
                <c:pt idx="9">
                  <c:v>0.87743055555555594</c:v>
                </c:pt>
                <c:pt idx="10">
                  <c:v>3.1553472222222219</c:v>
                </c:pt>
                <c:pt idx="11">
                  <c:v>1.1527777777777779E-2</c:v>
                </c:pt>
                <c:pt idx="12">
                  <c:v>1.4637962962962978</c:v>
                </c:pt>
              </c:numCache>
            </c:numRef>
          </c:val>
          <c:extLst>
            <c:ext xmlns:c16="http://schemas.microsoft.com/office/drawing/2014/chart" uri="{C3380CC4-5D6E-409C-BE32-E72D297353CC}">
              <c16:uniqueId val="{00000006-E9EB-4E47-BB21-76F3EA396B3B}"/>
            </c:ext>
          </c:extLst>
        </c:ser>
        <c:dLbls>
          <c:dLblPos val="outEnd"/>
          <c:showLegendKey val="0"/>
          <c:showVal val="1"/>
          <c:showCatName val="0"/>
          <c:showSerName val="0"/>
          <c:showPercent val="0"/>
          <c:showBubbleSize val="0"/>
        </c:dLbls>
        <c:gapWidth val="219"/>
        <c:overlap val="-27"/>
        <c:axId val="709699088"/>
        <c:axId val="709706768"/>
      </c:barChart>
      <c:catAx>
        <c:axId val="70969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1">
              <a:defRPr lang="en-US" sz="1000" b="0" i="0" u="none" strike="noStrike" kern="1200" baseline="0">
                <a:solidFill>
                  <a:schemeClr val="tx2"/>
                </a:solidFill>
                <a:latin typeface="+mn-lt"/>
                <a:ea typeface="+mn-ea"/>
                <a:cs typeface="+mn-cs"/>
              </a:defRPr>
            </a:pPr>
            <a:endParaRPr lang="LID4096"/>
          </a:p>
        </c:txPr>
        <c:crossAx val="709706768"/>
        <c:crosses val="autoZero"/>
        <c:auto val="1"/>
        <c:lblAlgn val="ctr"/>
        <c:lblOffset val="100"/>
        <c:noMultiLvlLbl val="0"/>
      </c:catAx>
      <c:valAx>
        <c:axId val="709706768"/>
        <c:scaling>
          <c:orientation val="minMax"/>
          <c:min val="1.0000000000000005E-9"/>
        </c:scaling>
        <c:delete val="0"/>
        <c:axPos val="l"/>
        <c:numFmt formatCode="[h]:mm:ss" sourceLinked="1"/>
        <c:majorTickMark val="none"/>
        <c:minorTickMark val="none"/>
        <c:tickLblPos val="nextTo"/>
        <c:spPr>
          <a:noFill/>
          <a:ln>
            <a:noFill/>
          </a:ln>
          <a:effectLst/>
        </c:spPr>
        <c:txPr>
          <a:bodyPr rot="-60000000" spcFirstLastPara="1" vertOverflow="ellipsis" vert="horz" wrap="square" anchor="ctr" anchorCtr="1"/>
          <a:lstStyle/>
          <a:p>
            <a:pPr algn="ctr" rtl="1">
              <a:defRPr lang="en-US" sz="1000" b="0" i="0" u="none" strike="noStrike" kern="1200" baseline="0">
                <a:solidFill>
                  <a:schemeClr val="tx2"/>
                </a:solidFill>
                <a:latin typeface="+mn-lt"/>
                <a:ea typeface="+mn-ea"/>
                <a:cs typeface="+mn-cs"/>
              </a:defRPr>
            </a:pPr>
            <a:endParaRPr lang="LID4096"/>
          </a:p>
        </c:txPr>
        <c:crossAx val="70969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2"/>
          </a:solidFill>
          <a:latin typeface="+mn-lt"/>
          <a:ea typeface="+mn-ea"/>
          <a:cs typeface="+mn-cs"/>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[4-Dashboard.xlsx]Pivot_Table!PivotTable11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i="0"/>
              <a:t>المشاكل اللى تم حلها </a:t>
            </a:r>
            <a:endParaRPr lang="en-US" sz="1800" b="1"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pivotFmt>
      <c:pivotFmt>
        <c:idx val="6"/>
        <c:spPr>
          <a:solidFill>
            <a:schemeClr val="accent4">
              <a:lumMod val="60000"/>
              <a:lumOff val="40000"/>
            </a:schemeClr>
          </a:solidFill>
          <a:ln w="19050">
            <a:solidFill>
              <a:schemeClr val="lt1"/>
            </a:solidFill>
          </a:ln>
          <a:effectLst/>
        </c:spPr>
      </c:pivotFmt>
    </c:pivotFmts>
    <c:plotArea>
      <c:layout>
        <c:manualLayout>
          <c:layoutTarget val="inner"/>
          <c:xMode val="edge"/>
          <c:yMode val="edge"/>
          <c:x val="0.21293630011263018"/>
          <c:y val="0.13281997719156"/>
          <c:w val="0.54836324511108403"/>
          <c:h val="0.7344588410253633"/>
        </c:manualLayout>
      </c:layout>
      <c:pieChart>
        <c:varyColors val="1"/>
        <c:ser>
          <c:idx val="0"/>
          <c:order val="0"/>
          <c:tx>
            <c:strRef>
              <c:f>Pivot_Table!$H$61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D677-45F5-AABD-85CE83FBAC44}"/>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D677-45F5-AABD-85CE83FBAC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Pivot_Table!$G$62:$G$63</c:f>
              <c:strCache>
                <c:ptCount val="2"/>
                <c:pt idx="0">
                  <c:v>لا</c:v>
                </c:pt>
                <c:pt idx="1">
                  <c:v>نعم</c:v>
                </c:pt>
              </c:strCache>
            </c:strRef>
          </c:cat>
          <c:val>
            <c:numRef>
              <c:f>Pivot_Table!$H$62:$H$63</c:f>
              <c:numCache>
                <c:formatCode>@</c:formatCode>
                <c:ptCount val="2"/>
                <c:pt idx="0">
                  <c:v>276</c:v>
                </c:pt>
                <c:pt idx="1">
                  <c:v>943</c:v>
                </c:pt>
              </c:numCache>
            </c:numRef>
          </c:val>
          <c:extLst>
            <c:ext xmlns:c16="http://schemas.microsoft.com/office/drawing/2014/chart" uri="{C3380CC4-5D6E-409C-BE32-E72D297353CC}">
              <c16:uniqueId val="{00000004-3FDF-463C-A0A7-8C78FC92E5B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ar-EG" sz="1800" b="1" i="0" u="none" strike="noStrike" kern="1200" spc="0" baseline="0">
                <a:solidFill>
                  <a:srgbClr val="000000">
                    <a:lumMod val="65000"/>
                    <a:lumOff val="35000"/>
                  </a:srgbClr>
                </a:solidFill>
                <a:latin typeface="+mn-lt"/>
                <a:ea typeface="+mn-ea"/>
                <a:cs typeface="+mn-cs"/>
              </a:defRPr>
            </a:pPr>
            <a:r>
              <a:rPr lang="ar-EG" sz="1800" b="1" i="0" u="none" strike="noStrike" kern="1200" spc="0" baseline="0">
                <a:solidFill>
                  <a:srgbClr val="000000">
                    <a:lumMod val="65000"/>
                    <a:lumOff val="35000"/>
                  </a:srgbClr>
                </a:solidFill>
                <a:latin typeface="+mn-lt"/>
                <a:ea typeface="+mn-ea"/>
                <a:cs typeface="+mn-cs"/>
              </a:rPr>
              <a:t>اعلى 10 مكاتب تقييما</a:t>
            </a:r>
          </a:p>
        </c:rich>
      </c:tx>
      <c:overlay val="0"/>
      <c:spPr>
        <a:noFill/>
        <a:ln>
          <a:noFill/>
        </a:ln>
        <a:effectLst/>
      </c:spPr>
      <c:txPr>
        <a:bodyPr rot="0" spcFirstLastPara="1" vertOverflow="ellipsis" vert="horz" wrap="square" anchor="ctr" anchorCtr="1"/>
        <a:lstStyle/>
        <a:p>
          <a:pPr>
            <a:defRPr lang="ar-EG" sz="1800" b="1" i="0" u="none" strike="noStrike" kern="1200" spc="0" baseline="0">
              <a:solidFill>
                <a:srgbClr val="000000">
                  <a:lumMod val="65000"/>
                  <a:lumOff val="35000"/>
                </a:srgb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lumMod val="75000"/>
              </a:schemeClr>
            </a:solidFill>
            <a:ln>
              <a:noFill/>
            </a:ln>
            <a:effectLst/>
          </c:spPr>
          <c:invertIfNegative val="0"/>
          <c:dLbls>
            <c:dLbl>
              <c:idx val="3"/>
              <c:layout>
                <c:manualLayout>
                  <c:x val="-4.9797572913230089E-17"/>
                  <c:y val="-6.566242790704889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F79B-4D9B-8CFE-ABD8C8FC8146}"/>
                </c:ext>
              </c:extLst>
            </c:dLbl>
            <c:dLbl>
              <c:idx val="5"/>
              <c:layout>
                <c:manualLayout>
                  <c:x val="0"/>
                  <c:y val="-7.1631739534962449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79B-4D9B-8CFE-ABD8C8FC8146}"/>
                </c:ext>
              </c:extLst>
            </c:dLbl>
            <c:dLbl>
              <c:idx val="8"/>
              <c:layout>
                <c:manualLayout>
                  <c:x val="0"/>
                  <c:y val="-5.0739148837265075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79B-4D9B-8CFE-ABD8C8FC81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Pivot_Table!$J$73:$J$82</c:f>
              <c:strCache>
                <c:ptCount val="10"/>
                <c:pt idx="0">
                  <c:v>مكتب العمل بالقنفذة </c:v>
                </c:pt>
                <c:pt idx="1">
                  <c:v>مكتب العمل بعنيزة </c:v>
                </c:pt>
                <c:pt idx="2">
                  <c:v>مكتب العمل بالقريات </c:v>
                </c:pt>
                <c:pt idx="3">
                  <c:v>مكتب العمل بجيزان</c:v>
                </c:pt>
                <c:pt idx="4">
                  <c:v>مكتب العمل بالرس</c:v>
                </c:pt>
                <c:pt idx="5">
                  <c:v> مكتب العمل بالدمام </c:v>
                </c:pt>
                <c:pt idx="6">
                  <c:v>مكتب العمل بالدمام</c:v>
                </c:pt>
                <c:pt idx="7">
                  <c:v>مكتب العمل بالجبيل</c:v>
                </c:pt>
                <c:pt idx="8">
                  <c:v>مكتب العمل بالدوادمي</c:v>
                </c:pt>
                <c:pt idx="9">
                  <c:v>العمل بينبع </c:v>
                </c:pt>
              </c:strCache>
            </c:strRef>
          </c:cat>
          <c:val>
            <c:numRef>
              <c:f>Pivot_Table!$K$73:$K$82</c:f>
              <c:numCache>
                <c:formatCode>@</c:formatCode>
                <c:ptCount val="10"/>
                <c:pt idx="0">
                  <c:v>9</c:v>
                </c:pt>
                <c:pt idx="1">
                  <c:v>8.75</c:v>
                </c:pt>
                <c:pt idx="2">
                  <c:v>8.25</c:v>
                </c:pt>
                <c:pt idx="3">
                  <c:v>7.9285714285714288</c:v>
                </c:pt>
                <c:pt idx="4">
                  <c:v>7.8888888888888893</c:v>
                </c:pt>
                <c:pt idx="5">
                  <c:v>7.666666666666667</c:v>
                </c:pt>
                <c:pt idx="6">
                  <c:v>7.6</c:v>
                </c:pt>
                <c:pt idx="7">
                  <c:v>7.6</c:v>
                </c:pt>
                <c:pt idx="8">
                  <c:v>7.416666666666667</c:v>
                </c:pt>
                <c:pt idx="9">
                  <c:v>7.333333333333333</c:v>
                </c:pt>
              </c:numCache>
            </c:numRef>
          </c:val>
          <c:extLst>
            <c:ext xmlns:c16="http://schemas.microsoft.com/office/drawing/2014/chart" uri="{C3380CC4-5D6E-409C-BE32-E72D297353CC}">
              <c16:uniqueId val="{00000000-F79B-4D9B-8CFE-ABD8C8FC8146}"/>
            </c:ext>
          </c:extLst>
        </c:ser>
        <c:dLbls>
          <c:dLblPos val="outEnd"/>
          <c:showLegendKey val="0"/>
          <c:showVal val="1"/>
          <c:showCatName val="0"/>
          <c:showSerName val="0"/>
          <c:showPercent val="0"/>
          <c:showBubbleSize val="0"/>
        </c:dLbls>
        <c:gapWidth val="219"/>
        <c:overlap val="-27"/>
        <c:axId val="582355040"/>
        <c:axId val="582356000"/>
      </c:barChart>
      <c:catAx>
        <c:axId val="58235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82356000"/>
        <c:crosses val="autoZero"/>
        <c:auto val="1"/>
        <c:lblAlgn val="ctr"/>
        <c:lblOffset val="100"/>
        <c:noMultiLvlLbl val="0"/>
      </c:catAx>
      <c:valAx>
        <c:axId val="582356000"/>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82355040"/>
        <c:crosses val="autoZero"/>
        <c:crossBetween val="between"/>
      </c:valAx>
      <c:spPr>
        <a:solidFill>
          <a:schemeClr val="accent4">
            <a:lumMod val="40000"/>
            <a:lumOff val="60000"/>
          </a:schemeClr>
        </a:solidFill>
        <a:ln>
          <a:noFill/>
        </a:ln>
        <a:effectLst/>
      </c:spPr>
    </c:plotArea>
    <c:plotVisOnly val="1"/>
    <c:dispBlanksAs val="gap"/>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[4-Dashboard.xlsx]Pivot_Table!PivotTable16</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ar-EG" sz="2000"/>
              <a:t>التقيم حسب مكتب العمل </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s>
    <c:plotArea>
      <c:layout>
        <c:manualLayout>
          <c:layoutTarget val="inner"/>
          <c:xMode val="edge"/>
          <c:yMode val="edge"/>
          <c:x val="4.1522018947398404E-2"/>
          <c:y val="0.17669178085429202"/>
          <c:w val="0.9486771429230898"/>
          <c:h val="0.46807796111869993"/>
        </c:manualLayout>
      </c:layout>
      <c:barChart>
        <c:barDir val="col"/>
        <c:grouping val="clustered"/>
        <c:varyColors val="0"/>
        <c:ser>
          <c:idx val="0"/>
          <c:order val="0"/>
          <c:tx>
            <c:strRef>
              <c:f>Pivot_Table!$H$67</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0-0E33-4B78-865A-67FB40D1E19C}"/>
              </c:ext>
            </c:extLst>
          </c:dPt>
          <c:cat>
            <c:strRef>
              <c:f>Pivot_Table!$G$68:$G$120</c:f>
              <c:strCache>
                <c:ptCount val="53"/>
                <c:pt idx="0">
                  <c:v>مكتب العمل بالقنفذة </c:v>
                </c:pt>
                <c:pt idx="1">
                  <c:v>مكتب العمل بعنيزة </c:v>
                </c:pt>
                <c:pt idx="2">
                  <c:v>مكتب العمل بمكة المكرمة</c:v>
                </c:pt>
                <c:pt idx="3">
                  <c:v>مكتب العمل بالقريات </c:v>
                </c:pt>
                <c:pt idx="4">
                  <c:v>مكتب العمل بالرس</c:v>
                </c:pt>
                <c:pt idx="5">
                  <c:v>مكتب العمل بالباحة</c:v>
                </c:pt>
                <c:pt idx="6">
                  <c:v> مكتب العمل بالدمام </c:v>
                </c:pt>
                <c:pt idx="7">
                  <c:v>مكتب العمل بحائل</c:v>
                </c:pt>
                <c:pt idx="8">
                  <c:v>مكتب العمل بالدوادمي</c:v>
                </c:pt>
                <c:pt idx="9">
                  <c:v>مكتب العمل بجدة </c:v>
                </c:pt>
                <c:pt idx="10">
                  <c:v>العمل بينبع </c:v>
                </c:pt>
                <c:pt idx="11">
                  <c:v> مكتب العمل بالخبر</c:v>
                </c:pt>
                <c:pt idx="12">
                  <c:v>مكتب العمل بالوجه</c:v>
                </c:pt>
                <c:pt idx="13">
                  <c:v>مكتب العمل ببريدة</c:v>
                </c:pt>
                <c:pt idx="14">
                  <c:v>مكتب العمل بوادي الدواسر</c:v>
                </c:pt>
                <c:pt idx="15">
                  <c:v>مكتب العمل بجيزان</c:v>
                </c:pt>
                <c:pt idx="16">
                  <c:v>مكتب العمل بالطائف</c:v>
                </c:pt>
                <c:pt idx="17">
                  <c:v>مكتب العمل بجدة</c:v>
                </c:pt>
                <c:pt idx="18">
                  <c:v>مكتب العمل بالدمام</c:v>
                </c:pt>
                <c:pt idx="19">
                  <c:v>مكتب العمل بالخرج</c:v>
                </c:pt>
                <c:pt idx="20">
                  <c:v>  مكتب العمل بالباحة</c:v>
                </c:pt>
                <c:pt idx="21">
                  <c:v>مكتب العمل بمكة المكرمة </c:v>
                </c:pt>
                <c:pt idx="22">
                  <c:v>مكتب العمل بالقريات</c:v>
                </c:pt>
                <c:pt idx="23">
                  <c:v>مكتب العمل بحفر الباطن</c:v>
                </c:pt>
                <c:pt idx="24">
                  <c:v>مكتب العمل بعنيزة</c:v>
                </c:pt>
                <c:pt idx="25">
                  <c:v>مكتب العمل بتبوك</c:v>
                </c:pt>
                <c:pt idx="26">
                  <c:v>مكتب العمل بالعلا</c:v>
                </c:pt>
                <c:pt idx="27">
                  <c:v>مكتب العمل بسكاكا</c:v>
                </c:pt>
                <c:pt idx="28">
                  <c:v>مكتب العمل بالقنفذة</c:v>
                </c:pt>
                <c:pt idx="29">
                  <c:v>مكتب العمل بالجبيل</c:v>
                </c:pt>
                <c:pt idx="30">
                  <c:v>مكتب العمل بالمدينة المنورة</c:v>
                </c:pt>
                <c:pt idx="31">
                  <c:v>مكتب العمل بنجران</c:v>
                </c:pt>
                <c:pt idx="32">
                  <c:v>مكتب العمل بأبها</c:v>
                </c:pt>
                <c:pt idx="33">
                  <c:v>مكتب العمل بعرعر</c:v>
                </c:pt>
                <c:pt idx="34">
                  <c:v>مكتب العمل بالطائف </c:v>
                </c:pt>
                <c:pt idx="35">
                  <c:v> مكتب العمل بجدة </c:v>
                </c:pt>
                <c:pt idx="36">
                  <c:v>  مكتب العمل بالرياض</c:v>
                </c:pt>
                <c:pt idx="37">
                  <c:v>مكتب العمل بالخفجي</c:v>
                </c:pt>
                <c:pt idx="38">
                  <c:v>مكتب العمل بالرياض</c:v>
                </c:pt>
                <c:pt idx="39">
                  <c:v>مكتب العمل بينبع</c:v>
                </c:pt>
                <c:pt idx="40">
                  <c:v> مكتب العمل بالقريات</c:v>
                </c:pt>
                <c:pt idx="41">
                  <c:v> مكتب العمل ببيشة</c:v>
                </c:pt>
                <c:pt idx="42">
                  <c:v>جلسة موعد افتراضي-مكتب العمل</c:v>
                </c:pt>
                <c:pt idx="43">
                  <c:v>مكتب العمل بشرق الرياض</c:v>
                </c:pt>
                <c:pt idx="44">
                  <c:v>مكتب العمل ببيشة </c:v>
                </c:pt>
                <c:pt idx="45">
                  <c:v> مكتب العمل بجدة</c:v>
                </c:pt>
                <c:pt idx="46">
                  <c:v>مكتب العمل بالأحساء </c:v>
                </c:pt>
                <c:pt idx="47">
                  <c:v>مكتب العمل بالخبر</c:v>
                </c:pt>
                <c:pt idx="48">
                  <c:v>  مكتب العمل بشرق الرياض</c:v>
                </c:pt>
                <c:pt idx="49">
                  <c:v>مكتب العمل بحفر الباطن </c:v>
                </c:pt>
                <c:pt idx="50">
                  <c:v>مكتب العمل بالأحساء</c:v>
                </c:pt>
                <c:pt idx="51">
                  <c:v>مكتب العمل بالجبيل </c:v>
                </c:pt>
                <c:pt idx="52">
                  <c:v> مكتب العمل بحائل</c:v>
                </c:pt>
              </c:strCache>
            </c:strRef>
          </c:cat>
          <c:val>
            <c:numRef>
              <c:f>Pivot_Table!$H$68:$H$120</c:f>
              <c:numCache>
                <c:formatCode>@</c:formatCode>
                <c:ptCount val="53"/>
                <c:pt idx="0">
                  <c:v>9</c:v>
                </c:pt>
                <c:pt idx="1">
                  <c:v>8.75</c:v>
                </c:pt>
                <c:pt idx="2">
                  <c:v>8.3333333333333339</c:v>
                </c:pt>
                <c:pt idx="3">
                  <c:v>8.25</c:v>
                </c:pt>
                <c:pt idx="4">
                  <c:v>8.1052631578947363</c:v>
                </c:pt>
                <c:pt idx="5">
                  <c:v>8</c:v>
                </c:pt>
                <c:pt idx="6">
                  <c:v>8</c:v>
                </c:pt>
                <c:pt idx="7">
                  <c:v>7.7692307692307692</c:v>
                </c:pt>
                <c:pt idx="8">
                  <c:v>7.76</c:v>
                </c:pt>
                <c:pt idx="9">
                  <c:v>7.75</c:v>
                </c:pt>
                <c:pt idx="10">
                  <c:v>7.75</c:v>
                </c:pt>
                <c:pt idx="11">
                  <c:v>7.75</c:v>
                </c:pt>
                <c:pt idx="12">
                  <c:v>7.7272727272727275</c:v>
                </c:pt>
                <c:pt idx="13">
                  <c:v>7.6875</c:v>
                </c:pt>
                <c:pt idx="14">
                  <c:v>7.6315789473684212</c:v>
                </c:pt>
                <c:pt idx="15">
                  <c:v>7.625</c:v>
                </c:pt>
                <c:pt idx="16">
                  <c:v>7.615384615384615</c:v>
                </c:pt>
                <c:pt idx="17">
                  <c:v>7.583333333333333</c:v>
                </c:pt>
                <c:pt idx="18">
                  <c:v>7.5714285714285712</c:v>
                </c:pt>
                <c:pt idx="19">
                  <c:v>7.5384615384615383</c:v>
                </c:pt>
                <c:pt idx="20">
                  <c:v>7.5</c:v>
                </c:pt>
                <c:pt idx="21">
                  <c:v>7.5</c:v>
                </c:pt>
                <c:pt idx="22">
                  <c:v>7.5</c:v>
                </c:pt>
                <c:pt idx="23">
                  <c:v>7.5</c:v>
                </c:pt>
                <c:pt idx="24">
                  <c:v>7.4444444444444446</c:v>
                </c:pt>
                <c:pt idx="25">
                  <c:v>7.4347826086956523</c:v>
                </c:pt>
                <c:pt idx="26">
                  <c:v>7.4285714285714288</c:v>
                </c:pt>
                <c:pt idx="27">
                  <c:v>7.4285714285714288</c:v>
                </c:pt>
                <c:pt idx="28">
                  <c:v>7.4210526315789478</c:v>
                </c:pt>
                <c:pt idx="29">
                  <c:v>7.4090909090909092</c:v>
                </c:pt>
                <c:pt idx="30">
                  <c:v>7.3888888888888893</c:v>
                </c:pt>
                <c:pt idx="31">
                  <c:v>7.333333333333333</c:v>
                </c:pt>
                <c:pt idx="32">
                  <c:v>7.333333333333333</c:v>
                </c:pt>
                <c:pt idx="33">
                  <c:v>7.3</c:v>
                </c:pt>
                <c:pt idx="34">
                  <c:v>7.25</c:v>
                </c:pt>
                <c:pt idx="35">
                  <c:v>7.25</c:v>
                </c:pt>
                <c:pt idx="36">
                  <c:v>7.25</c:v>
                </c:pt>
                <c:pt idx="37">
                  <c:v>7.2352941176470589</c:v>
                </c:pt>
                <c:pt idx="38">
                  <c:v>7.1363636363636367</c:v>
                </c:pt>
                <c:pt idx="39">
                  <c:v>7.1111111111111107</c:v>
                </c:pt>
                <c:pt idx="40">
                  <c:v>7</c:v>
                </c:pt>
                <c:pt idx="41">
                  <c:v>7</c:v>
                </c:pt>
                <c:pt idx="42">
                  <c:v>6.9795918367346941</c:v>
                </c:pt>
                <c:pt idx="43">
                  <c:v>6.8</c:v>
                </c:pt>
                <c:pt idx="44">
                  <c:v>6.75</c:v>
                </c:pt>
                <c:pt idx="45">
                  <c:v>6.75</c:v>
                </c:pt>
                <c:pt idx="46">
                  <c:v>6.75</c:v>
                </c:pt>
                <c:pt idx="47">
                  <c:v>6.666666666666667</c:v>
                </c:pt>
                <c:pt idx="48">
                  <c:v>6.625</c:v>
                </c:pt>
                <c:pt idx="49">
                  <c:v>6.5</c:v>
                </c:pt>
                <c:pt idx="50">
                  <c:v>6.5</c:v>
                </c:pt>
                <c:pt idx="51">
                  <c:v>6.25</c:v>
                </c:pt>
                <c:pt idx="52">
                  <c:v>5.333333333333333</c:v>
                </c:pt>
              </c:numCache>
            </c:numRef>
          </c:val>
          <c:extLst>
            <c:ext xmlns:c16="http://schemas.microsoft.com/office/drawing/2014/chart" uri="{C3380CC4-5D6E-409C-BE32-E72D297353CC}">
              <c16:uniqueId val="{00000000-61D4-4157-9C7A-A7ED15B1FE0E}"/>
            </c:ext>
          </c:extLst>
        </c:ser>
        <c:dLbls>
          <c:showLegendKey val="0"/>
          <c:showVal val="0"/>
          <c:showCatName val="0"/>
          <c:showSerName val="0"/>
          <c:showPercent val="0"/>
          <c:showBubbleSize val="0"/>
        </c:dLbls>
        <c:gapWidth val="219"/>
        <c:overlap val="-27"/>
        <c:axId val="1556668448"/>
        <c:axId val="1387106784"/>
      </c:barChart>
      <c:catAx>
        <c:axId val="1556668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387106784"/>
        <c:crosses val="autoZero"/>
        <c:auto val="1"/>
        <c:lblAlgn val="ctr"/>
        <c:lblOffset val="100"/>
        <c:noMultiLvlLbl val="0"/>
      </c:catAx>
      <c:valAx>
        <c:axId val="1387106784"/>
        <c:scaling>
          <c:orientation val="minMax"/>
          <c:min val="6"/>
        </c:scaling>
        <c:delete val="0"/>
        <c:axPos val="l"/>
        <c:numFmt formatCode="@"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5666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[4-Dashboard.xlsx]Pivot_Table!PivotTable9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رضا</a:t>
            </a:r>
            <a:r>
              <a:rPr lang="ar-EG" baseline="0"/>
              <a:t> العميل بالنسبة للتقيم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Pivot_Table!$B$130</c:f>
              <c:strCache>
                <c:ptCount val="1"/>
                <c:pt idx="0">
                  <c:v>Total</c:v>
                </c:pt>
              </c:strCache>
            </c:strRef>
          </c:tx>
          <c:spPr>
            <a:ln w="28575" cap="rnd">
              <a:solidFill>
                <a:schemeClr val="accent1"/>
              </a:solidFill>
              <a:round/>
            </a:ln>
            <a:effectLst/>
          </c:spPr>
          <c:marker>
            <c:symbol val="none"/>
          </c:marker>
          <c:cat>
            <c:strRef>
              <c:f>Pivot_Table!$A$131:$A$183</c:f>
              <c:strCache>
                <c:ptCount val="53"/>
                <c:pt idx="0">
                  <c:v>  مكتب العمل بالباحة</c:v>
                </c:pt>
                <c:pt idx="1">
                  <c:v>  مكتب العمل بالرياض</c:v>
                </c:pt>
                <c:pt idx="2">
                  <c:v>  مكتب العمل بشرق الرياض</c:v>
                </c:pt>
                <c:pt idx="3">
                  <c:v> مكتب العمل بالخبر</c:v>
                </c:pt>
                <c:pt idx="4">
                  <c:v> مكتب العمل بالدمام </c:v>
                </c:pt>
                <c:pt idx="5">
                  <c:v> مكتب العمل بالقريات</c:v>
                </c:pt>
                <c:pt idx="6">
                  <c:v> مكتب العمل ببيشة</c:v>
                </c:pt>
                <c:pt idx="7">
                  <c:v> مكتب العمل بجدة</c:v>
                </c:pt>
                <c:pt idx="8">
                  <c:v> مكتب العمل بجدة </c:v>
                </c:pt>
                <c:pt idx="9">
                  <c:v> مكتب العمل بحائل</c:v>
                </c:pt>
                <c:pt idx="10">
                  <c:v>العمل بينبع </c:v>
                </c:pt>
                <c:pt idx="11">
                  <c:v>جلسة موعد افتراضي-مكتب العمل</c:v>
                </c:pt>
                <c:pt idx="12">
                  <c:v>مكتب العمل بأبها</c:v>
                </c:pt>
                <c:pt idx="13">
                  <c:v>مكتب العمل بالأحساء</c:v>
                </c:pt>
                <c:pt idx="14">
                  <c:v>مكتب العمل بالأحساء </c:v>
                </c:pt>
                <c:pt idx="15">
                  <c:v>مكتب العمل بالجبيل</c:v>
                </c:pt>
                <c:pt idx="16">
                  <c:v>مكتب العمل بالجبيل </c:v>
                </c:pt>
                <c:pt idx="17">
                  <c:v>مكتب العمل بالخبر</c:v>
                </c:pt>
                <c:pt idx="18">
                  <c:v>مكتب العمل بالخرج</c:v>
                </c:pt>
                <c:pt idx="19">
                  <c:v>مكتب العمل بالخفجي</c:v>
                </c:pt>
                <c:pt idx="20">
                  <c:v>مكتب العمل بالدمام</c:v>
                </c:pt>
                <c:pt idx="21">
                  <c:v>مكتب العمل بالدوادمي</c:v>
                </c:pt>
                <c:pt idx="22">
                  <c:v>مكتب العمل بالرس</c:v>
                </c:pt>
                <c:pt idx="23">
                  <c:v>مكتب العمل بالرياض</c:v>
                </c:pt>
                <c:pt idx="24">
                  <c:v>مكتب العمل بالطائف </c:v>
                </c:pt>
                <c:pt idx="25">
                  <c:v>مكتب العمل بالعلا</c:v>
                </c:pt>
                <c:pt idx="26">
                  <c:v>مكتب العمل بالقريات </c:v>
                </c:pt>
                <c:pt idx="27">
                  <c:v>مكتب العمل بالقنفذة</c:v>
                </c:pt>
                <c:pt idx="28">
                  <c:v>مكتب العمل بالقنفذة </c:v>
                </c:pt>
                <c:pt idx="29">
                  <c:v>مكتب العمل بالمدينة المنورة</c:v>
                </c:pt>
                <c:pt idx="30">
                  <c:v>مكتب العمل بالوجه</c:v>
                </c:pt>
                <c:pt idx="31">
                  <c:v>مكتب العمل ببريدة</c:v>
                </c:pt>
                <c:pt idx="32">
                  <c:v>مكتب العمل ببيشة </c:v>
                </c:pt>
                <c:pt idx="33">
                  <c:v>مكتب العمل بتبوك</c:v>
                </c:pt>
                <c:pt idx="34">
                  <c:v>مكتب العمل بجدة</c:v>
                </c:pt>
                <c:pt idx="35">
                  <c:v>مكتب العمل بجدة </c:v>
                </c:pt>
                <c:pt idx="36">
                  <c:v>مكتب العمل بجيزان</c:v>
                </c:pt>
                <c:pt idx="37">
                  <c:v>مكتب العمل بحائل</c:v>
                </c:pt>
                <c:pt idx="38">
                  <c:v>مكتب العمل بحفر الباطن </c:v>
                </c:pt>
                <c:pt idx="39">
                  <c:v>مكتب العمل بسكاكا</c:v>
                </c:pt>
                <c:pt idx="40">
                  <c:v>مكتب العمل بشرق الرياض</c:v>
                </c:pt>
                <c:pt idx="41">
                  <c:v>مكتب العمل بعرعر</c:v>
                </c:pt>
                <c:pt idx="42">
                  <c:v>مكتب العمل بعنيزة</c:v>
                </c:pt>
                <c:pt idx="43">
                  <c:v>مكتب العمل بعنيزة </c:v>
                </c:pt>
                <c:pt idx="44">
                  <c:v>مكتب العمل بمكة المكرمة </c:v>
                </c:pt>
                <c:pt idx="45">
                  <c:v>مكتب العمل بنجران</c:v>
                </c:pt>
                <c:pt idx="46">
                  <c:v>مكتب العمل بوادي الدواسر</c:v>
                </c:pt>
                <c:pt idx="47">
                  <c:v>مكتب العمل بالطائف</c:v>
                </c:pt>
                <c:pt idx="48">
                  <c:v>مكتب العمل بالباحة</c:v>
                </c:pt>
                <c:pt idx="49">
                  <c:v>مكتب العمل بالقريات</c:v>
                </c:pt>
                <c:pt idx="50">
                  <c:v>مكتب العمل بحفر الباطن</c:v>
                </c:pt>
                <c:pt idx="51">
                  <c:v>مكتب العمل بينبع</c:v>
                </c:pt>
                <c:pt idx="52">
                  <c:v>مكتب العمل بمكة المكرمة</c:v>
                </c:pt>
              </c:strCache>
            </c:strRef>
          </c:cat>
          <c:val>
            <c:numRef>
              <c:f>Pivot_Table!$B$131:$B$183</c:f>
              <c:numCache>
                <c:formatCode>@</c:formatCode>
                <c:ptCount val="53"/>
                <c:pt idx="0">
                  <c:v>7.5</c:v>
                </c:pt>
                <c:pt idx="1">
                  <c:v>7.25</c:v>
                </c:pt>
                <c:pt idx="2">
                  <c:v>6.625</c:v>
                </c:pt>
                <c:pt idx="3">
                  <c:v>7.75</c:v>
                </c:pt>
                <c:pt idx="4">
                  <c:v>8</c:v>
                </c:pt>
                <c:pt idx="5">
                  <c:v>7</c:v>
                </c:pt>
                <c:pt idx="6">
                  <c:v>7</c:v>
                </c:pt>
                <c:pt idx="7">
                  <c:v>6.75</c:v>
                </c:pt>
                <c:pt idx="8">
                  <c:v>7.25</c:v>
                </c:pt>
                <c:pt idx="9">
                  <c:v>5.333333333333333</c:v>
                </c:pt>
                <c:pt idx="10">
                  <c:v>7.75</c:v>
                </c:pt>
                <c:pt idx="11">
                  <c:v>6.9795918367346941</c:v>
                </c:pt>
                <c:pt idx="12">
                  <c:v>7.333333333333333</c:v>
                </c:pt>
                <c:pt idx="13">
                  <c:v>6.5</c:v>
                </c:pt>
                <c:pt idx="14">
                  <c:v>6.75</c:v>
                </c:pt>
                <c:pt idx="15">
                  <c:v>7.4090909090909092</c:v>
                </c:pt>
                <c:pt idx="16">
                  <c:v>6.25</c:v>
                </c:pt>
                <c:pt idx="17">
                  <c:v>6.666666666666667</c:v>
                </c:pt>
                <c:pt idx="18">
                  <c:v>7.5384615384615383</c:v>
                </c:pt>
                <c:pt idx="19">
                  <c:v>7.2352941176470589</c:v>
                </c:pt>
                <c:pt idx="20">
                  <c:v>7.5714285714285712</c:v>
                </c:pt>
                <c:pt idx="21">
                  <c:v>7.76</c:v>
                </c:pt>
                <c:pt idx="22">
                  <c:v>8.1052631578947363</c:v>
                </c:pt>
                <c:pt idx="23">
                  <c:v>7.1363636363636367</c:v>
                </c:pt>
                <c:pt idx="24">
                  <c:v>7.25</c:v>
                </c:pt>
                <c:pt idx="25">
                  <c:v>7.4285714285714288</c:v>
                </c:pt>
                <c:pt idx="26">
                  <c:v>8.25</c:v>
                </c:pt>
                <c:pt idx="27">
                  <c:v>7.4210526315789478</c:v>
                </c:pt>
                <c:pt idx="28">
                  <c:v>9</c:v>
                </c:pt>
                <c:pt idx="29">
                  <c:v>7.3888888888888893</c:v>
                </c:pt>
                <c:pt idx="30">
                  <c:v>7.7272727272727275</c:v>
                </c:pt>
                <c:pt idx="31">
                  <c:v>7.6875</c:v>
                </c:pt>
                <c:pt idx="32">
                  <c:v>6.75</c:v>
                </c:pt>
                <c:pt idx="33">
                  <c:v>7.4347826086956523</c:v>
                </c:pt>
                <c:pt idx="34">
                  <c:v>7.583333333333333</c:v>
                </c:pt>
                <c:pt idx="35">
                  <c:v>7.75</c:v>
                </c:pt>
                <c:pt idx="36">
                  <c:v>7.625</c:v>
                </c:pt>
                <c:pt idx="37">
                  <c:v>7.7692307692307692</c:v>
                </c:pt>
                <c:pt idx="38">
                  <c:v>6.5</c:v>
                </c:pt>
                <c:pt idx="39">
                  <c:v>7.4285714285714288</c:v>
                </c:pt>
                <c:pt idx="40">
                  <c:v>6.8</c:v>
                </c:pt>
                <c:pt idx="41">
                  <c:v>7.3</c:v>
                </c:pt>
                <c:pt idx="42">
                  <c:v>7.4444444444444446</c:v>
                </c:pt>
                <c:pt idx="43">
                  <c:v>8.75</c:v>
                </c:pt>
                <c:pt idx="44">
                  <c:v>7.5</c:v>
                </c:pt>
                <c:pt idx="45">
                  <c:v>7.333333333333333</c:v>
                </c:pt>
                <c:pt idx="46">
                  <c:v>7.6315789473684212</c:v>
                </c:pt>
                <c:pt idx="47">
                  <c:v>7.615384615384615</c:v>
                </c:pt>
                <c:pt idx="48">
                  <c:v>8</c:v>
                </c:pt>
                <c:pt idx="49">
                  <c:v>7.5</c:v>
                </c:pt>
                <c:pt idx="50">
                  <c:v>7.5</c:v>
                </c:pt>
                <c:pt idx="51">
                  <c:v>7.1111111111111107</c:v>
                </c:pt>
                <c:pt idx="52">
                  <c:v>8.3333333333333339</c:v>
                </c:pt>
              </c:numCache>
            </c:numRef>
          </c:val>
          <c:smooth val="0"/>
          <c:extLst>
            <c:ext xmlns:c16="http://schemas.microsoft.com/office/drawing/2014/chart" uri="{C3380CC4-5D6E-409C-BE32-E72D297353CC}">
              <c16:uniqueId val="{00000000-62B9-4655-A711-46BE4E454E62}"/>
            </c:ext>
          </c:extLst>
        </c:ser>
        <c:dLbls>
          <c:dLblPos val="t"/>
          <c:showLegendKey val="0"/>
          <c:showVal val="0"/>
          <c:showCatName val="0"/>
          <c:showSerName val="0"/>
          <c:showPercent val="0"/>
          <c:showBubbleSize val="0"/>
        </c:dLbls>
        <c:smooth val="0"/>
        <c:axId val="766257728"/>
        <c:axId val="766258688"/>
      </c:lineChart>
      <c:catAx>
        <c:axId val="76625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66258688"/>
        <c:crosses val="autoZero"/>
        <c:auto val="1"/>
        <c:lblAlgn val="ctr"/>
        <c:lblOffset val="100"/>
        <c:noMultiLvlLbl val="0"/>
      </c:catAx>
      <c:valAx>
        <c:axId val="766258688"/>
        <c:scaling>
          <c:orientation val="minMax"/>
          <c:min val="6"/>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6625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[4-Dashboard.xlsx]التقييم العام!PivotTable13</c:name>
    <c:fmtId val="11"/>
  </c:pivotSource>
  <c:chart>
    <c:title>
      <c:tx>
        <c:rich>
          <a:bodyPr rot="0" spcFirstLastPara="1" vertOverflow="ellipsis" vert="horz" wrap="square" anchor="ctr" anchorCtr="1"/>
          <a:lstStyle/>
          <a:p>
            <a:pPr>
              <a:defRPr sz="2000" b="0" i="0" u="none" strike="noStrike" kern="1200" spc="0" baseline="0">
                <a:ln>
                  <a:solidFill>
                    <a:sysClr val="windowText" lastClr="000000"/>
                  </a:solidFill>
                </a:ln>
                <a:solidFill>
                  <a:sysClr val="windowText" lastClr="000000"/>
                </a:solidFill>
                <a:latin typeface="+mn-lt"/>
                <a:ea typeface="+mn-ea"/>
                <a:cs typeface="+mn-cs"/>
              </a:defRPr>
            </a:pPr>
            <a:r>
              <a:rPr lang="ar-EG" sz="2000">
                <a:ln>
                  <a:solidFill>
                    <a:sysClr val="windowText" lastClr="000000"/>
                  </a:solidFill>
                </a:ln>
                <a:solidFill>
                  <a:sysClr val="windowText" lastClr="000000"/>
                </a:solidFill>
              </a:rPr>
              <a:t>التقييم العام للمنطقة </a:t>
            </a:r>
            <a:endParaRPr lang="en-US" sz="2000">
              <a:ln>
                <a:solidFill>
                  <a:sysClr val="windowText" lastClr="000000"/>
                </a:solidFill>
              </a:ln>
              <a:solidFill>
                <a:sysClr val="windowText" lastClr="000000"/>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ln>
                <a:solidFill>
                  <a:sysClr val="windowText" lastClr="000000"/>
                </a:solidFill>
              </a:ln>
              <a:solidFill>
                <a:sysClr val="windowText" lastClr="000000"/>
              </a:solidFill>
              <a:latin typeface="+mn-lt"/>
              <a:ea typeface="+mn-ea"/>
              <a:cs typeface="+mn-cs"/>
            </a:defRPr>
          </a:pPr>
          <a:endParaRPr lang="en-US"/>
        </a:p>
      </c:txPr>
    </c:title>
    <c:autoTitleDeleted val="0"/>
    <c:pivotFmts>
      <c:pivotFmt>
        <c:idx val="0"/>
        <c:spPr>
          <a:ln w="44450"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'التقييم العام'!$C$10</c:f>
              <c:strCache>
                <c:ptCount val="1"/>
                <c:pt idx="0">
                  <c:v>Total</c:v>
                </c:pt>
              </c:strCache>
            </c:strRef>
          </c:tx>
          <c:spPr>
            <a:ln w="44450"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'التقييم العام'!$B$11:$B$23</c:f>
              <c:strCache>
                <c:ptCount val="13"/>
                <c:pt idx="0">
                  <c:v>الباحة</c:v>
                </c:pt>
                <c:pt idx="1">
                  <c:v>الجوف</c:v>
                </c:pt>
                <c:pt idx="2">
                  <c:v>الحائل</c:v>
                </c:pt>
                <c:pt idx="3">
                  <c:v>القصيم</c:v>
                </c:pt>
                <c:pt idx="4">
                  <c:v>المدينة المنورة</c:v>
                </c:pt>
                <c:pt idx="5">
                  <c:v>المنطقة الشرقية</c:v>
                </c:pt>
                <c:pt idx="6">
                  <c:v>تبوك</c:v>
                </c:pt>
                <c:pt idx="7">
                  <c:v>جيزان</c:v>
                </c:pt>
                <c:pt idx="8">
                  <c:v>عرعر</c:v>
                </c:pt>
                <c:pt idx="9">
                  <c:v>عسير</c:v>
                </c:pt>
                <c:pt idx="10">
                  <c:v>مكة المكرمة</c:v>
                </c:pt>
                <c:pt idx="11">
                  <c:v>منطقة الرياض</c:v>
                </c:pt>
                <c:pt idx="12">
                  <c:v>نجران</c:v>
                </c:pt>
              </c:strCache>
            </c:strRef>
          </c:cat>
          <c:val>
            <c:numRef>
              <c:f>'التقييم العام'!$C$11:$C$23</c:f>
              <c:numCache>
                <c:formatCode>@</c:formatCode>
                <c:ptCount val="13"/>
                <c:pt idx="0">
                  <c:v>7.7692307692307692</c:v>
                </c:pt>
                <c:pt idx="1">
                  <c:v>7.5882352941176467</c:v>
                </c:pt>
                <c:pt idx="2">
                  <c:v>7.3125</c:v>
                </c:pt>
                <c:pt idx="3">
                  <c:v>7.8245614035087723</c:v>
                </c:pt>
                <c:pt idx="4">
                  <c:v>7.4</c:v>
                </c:pt>
                <c:pt idx="5">
                  <c:v>7.0650406504065044</c:v>
                </c:pt>
                <c:pt idx="6">
                  <c:v>7.5294117647058822</c:v>
                </c:pt>
                <c:pt idx="7">
                  <c:v>7.625</c:v>
                </c:pt>
                <c:pt idx="8">
                  <c:v>7.3</c:v>
                </c:pt>
                <c:pt idx="9">
                  <c:v>7.2068965517241379</c:v>
                </c:pt>
                <c:pt idx="10">
                  <c:v>7.5888888888888886</c:v>
                </c:pt>
                <c:pt idx="11">
                  <c:v>7.1990291262135919</c:v>
                </c:pt>
                <c:pt idx="12">
                  <c:v>7.333333333333333</c:v>
                </c:pt>
              </c:numCache>
            </c:numRef>
          </c:val>
          <c:smooth val="0"/>
          <c:extLst>
            <c:ext xmlns:c16="http://schemas.microsoft.com/office/drawing/2014/chart" uri="{C3380CC4-5D6E-409C-BE32-E72D297353CC}">
              <c16:uniqueId val="{00000000-BDD2-44B9-9EF3-6C5BC8E7E60F}"/>
            </c:ext>
          </c:extLst>
        </c:ser>
        <c:dLbls>
          <c:dLblPos val="t"/>
          <c:showLegendKey val="0"/>
          <c:showVal val="1"/>
          <c:showCatName val="0"/>
          <c:showSerName val="0"/>
          <c:showPercent val="0"/>
          <c:showBubbleSize val="0"/>
        </c:dLbls>
        <c:smooth val="0"/>
        <c:axId val="488660752"/>
        <c:axId val="488661232"/>
      </c:lineChart>
      <c:catAx>
        <c:axId val="48866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88661232"/>
        <c:crosses val="autoZero"/>
        <c:auto val="1"/>
        <c:lblAlgn val="ctr"/>
        <c:lblOffset val="100"/>
        <c:noMultiLvlLbl val="0"/>
      </c:catAx>
      <c:valAx>
        <c:axId val="488661232"/>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8866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F0C71204-FC2E-4F36-8D57-AAA3FB78CBFE}">
          <cx:dataLabels>
            <cx:visibility seriesName="0" categoryName="1" value="1"/>
            <cx:separator>
</cx:separator>
          </cx:dataLabels>
          <cx:dataId val="0"/>
          <cx:layoutPr>
            <cx:parentLabelLayout val="overlapping"/>
          </cx:layoutPr>
        </cx:series>
      </cx:plotAreaRegion>
    </cx:plotArea>
  </cx:chart>
  <cx:spPr>
    <a:solidFill>
      <a:schemeClr val="accent4">
        <a:lumMod val="40000"/>
        <a:lumOff val="6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data id="1">
      <cx:strDim type="cat">
        <cx:f>_xlchart.v1.2</cx:f>
      </cx:strDim>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ar-EG" sz="1800" b="1" i="0" u="none" strike="noStrike" kern="1200" spc="0" baseline="0" dirty="0">
                <a:solidFill>
                  <a:srgbClr val="000000">
                    <a:lumMod val="65000"/>
                    <a:lumOff val="35000"/>
                  </a:srgbClr>
                </a:solidFill>
                <a:latin typeface="+mn-lt"/>
                <a:ea typeface="+mn-ea"/>
                <a:cs typeface="+mn-cs"/>
              </a:rPr>
              <a:t>فاعلية المنطقة بالنسبة لحل</a:t>
            </a:r>
            <a:r>
              <a:rPr lang="ar-EG" sz="1400" b="0" i="0" u="none" strike="noStrike" baseline="0" dirty="0">
                <a:solidFill>
                  <a:srgbClr val="000000">
                    <a:lumMod val="65000"/>
                    <a:lumOff val="35000"/>
                  </a:srgbClr>
                </a:solidFill>
                <a:latin typeface="Calibri"/>
                <a:ea typeface="Calibri"/>
                <a:cs typeface="Calibri"/>
              </a:rPr>
              <a:t> </a:t>
            </a:r>
            <a:r>
              <a:rPr lang="ar-EG" sz="1800" b="1" i="0" u="none" strike="noStrike" kern="1200" spc="0" baseline="0" dirty="0">
                <a:solidFill>
                  <a:srgbClr val="000000">
                    <a:lumMod val="65000"/>
                    <a:lumOff val="35000"/>
                  </a:srgbClr>
                </a:solidFill>
                <a:latin typeface="+mn-lt"/>
                <a:ea typeface="+mn-ea"/>
                <a:cs typeface="+mn-cs"/>
              </a:rPr>
              <a:t>المشاكل</a:t>
            </a:r>
            <a:endParaRPr lang="en-US" sz="1800" b="1" i="0" u="none" strike="noStrike" kern="1200" spc="0" baseline="0" dirty="0">
              <a:solidFill>
                <a:srgbClr val="000000">
                  <a:lumMod val="65000"/>
                  <a:lumOff val="35000"/>
                </a:srgbClr>
              </a:solidFill>
              <a:latin typeface="+mn-lt"/>
              <a:ea typeface="+mn-ea"/>
              <a:cs typeface="+mn-cs"/>
            </a:endParaRPr>
          </a:p>
        </cx:rich>
      </cx:tx>
    </cx:title>
    <cx:plotArea>
      <cx:plotAreaRegion>
        <cx:plotSurface>
          <cx:spPr>
            <a:solidFill>
              <a:schemeClr val="accent4">
                <a:lumMod val="40000"/>
                <a:lumOff val="60000"/>
              </a:schemeClr>
            </a:solidFill>
          </cx:spPr>
        </cx:plotSurface>
        <cx:series layoutId="clusteredColumn" uniqueId="{8AF595A3-5C99-4BE8-9BAE-CDB0418BB423}" formatIdx="0">
          <cx:tx>
            <cx:txData>
              <cx:f>_xlchart.v1.3</cx:f>
              <cx:v>لا</cx:v>
            </cx:txData>
          </cx:tx>
          <cx:spPr>
            <a:solidFill>
              <a:schemeClr val="accent6">
                <a:lumMod val="75000"/>
              </a:schemeClr>
            </a:solidFill>
          </cx:spPr>
          <cx:dataId val="0"/>
          <cx:layoutPr>
            <cx:aggregation/>
          </cx:layoutPr>
          <cx:axisId val="1"/>
        </cx:series>
        <cx:series layoutId="paretoLine" ownerIdx="0" uniqueId="{F0A40387-E057-4A42-BB3C-F9BD698E838C}" formatIdx="1">
          <cx:axisId val="2"/>
        </cx:series>
        <cx:series layoutId="clusteredColumn" hidden="1" uniqueId="{734B235C-980B-4A51-BB70-2EF1E4646858}" formatIdx="2">
          <cx:tx>
            <cx:txData>
              <cx:f>_xlchart.v1.5</cx:f>
              <cx:v>نعم</cx:v>
            </cx:txData>
          </cx:tx>
          <cx:dataId val="1"/>
          <cx:layoutPr>
            <cx:aggregation/>
          </cx:layoutPr>
          <cx:axisId val="1"/>
        </cx:series>
        <cx:series layoutId="paretoLine" ownerIdx="2" uniqueId="{EF1DF6EA-D898-4276-A1DF-A5AE7DD8FC05}" formatIdx="3">
          <cx:axisId val="2"/>
        </cx:series>
      </cx:plotAreaRegion>
      <cx:axis id="0">
        <cx:catScaling gapWidth="0"/>
        <cx:tickLabels/>
      </cx:axis>
      <cx:axis id="1">
        <cx:valScaling/>
        <cx:tickLabels/>
      </cx:axis>
      <cx:axis id="2">
        <cx:valScaling max="1" min="0"/>
        <cx:units unit="percentage"/>
        <cx:tickLabels/>
      </cx:axis>
    </cx:plotArea>
  </cx:chart>
  <cx:spPr>
    <a:solidFill>
      <a:schemeClr val="accent4">
        <a:lumMod val="40000"/>
        <a:lumOff val="6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5.svg"/><Relationship Id="rId7" Type="http://schemas.openxmlformats.org/officeDocument/2006/relationships/image" Target="../media/image8.png"/><Relationship Id="rId2" Type="http://schemas.openxmlformats.org/officeDocument/2006/relationships/image" Target="../media/image4.png"/><Relationship Id="rId1" Type="http://schemas.openxmlformats.org/officeDocument/2006/relationships/hyperlink" Target="#'&#1578;&#1581;&#1604;&#1610;&#1604;&#1575;&#1578; &#1593;&#1606; &#1575;&#1604;&#1605;&#1606;&#1575;&#1591;&#1602; '!A1"/><Relationship Id="rId6" Type="http://schemas.openxmlformats.org/officeDocument/2006/relationships/image" Target="../media/image7.svg"/><Relationship Id="rId5" Type="http://schemas.openxmlformats.org/officeDocument/2006/relationships/image" Target="../media/image6.png"/><Relationship Id="rId10" Type="http://schemas.openxmlformats.org/officeDocument/2006/relationships/image" Target="../media/image9.png"/><Relationship Id="rId4" Type="http://schemas.openxmlformats.org/officeDocument/2006/relationships/hyperlink" Target="#'&#1578;&#1601;&#1575;&#1589;&#1610;&#1604; &#1575;&#1603;&#1578;&#1585; &#1593;&#1606; &#1575;&#1604;&#1605;&#1606;&#1575;&#1591;&#1602;'!A1"/><Relationship Id="rId9"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10.svg"/><Relationship Id="rId7" Type="http://schemas.openxmlformats.org/officeDocument/2006/relationships/image" Target="../media/image8.png"/><Relationship Id="rId2" Type="http://schemas.openxmlformats.org/officeDocument/2006/relationships/image" Target="../media/image4.png"/><Relationship Id="rId1" Type="http://schemas.openxmlformats.org/officeDocument/2006/relationships/hyperlink" Target="#'&#1578;&#1581;&#1604;&#1610;&#1604;&#1575;&#1578; &#1593;&#1606; &#1575;&#1604;&#1605;&#1606;&#1575;&#1591;&#1602; '!A1"/><Relationship Id="rId6" Type="http://schemas.openxmlformats.org/officeDocument/2006/relationships/image" Target="../media/image7.svg"/><Relationship Id="rId11" Type="http://schemas.openxmlformats.org/officeDocument/2006/relationships/image" Target="../media/image9.png"/><Relationship Id="rId5" Type="http://schemas.openxmlformats.org/officeDocument/2006/relationships/image" Target="../media/image6.png"/><Relationship Id="rId10" Type="http://schemas.openxmlformats.org/officeDocument/2006/relationships/chart" Target="../charts/chart3.xml"/><Relationship Id="rId4" Type="http://schemas.openxmlformats.org/officeDocument/2006/relationships/hyperlink" Target="#'&#1575;&#1604;&#1601;&#1585;&#1608;&#1593; '!A1"/><Relationship Id="rId9"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5.svg"/><Relationship Id="rId7" Type="http://schemas.openxmlformats.org/officeDocument/2006/relationships/image" Target="../media/image8.png"/><Relationship Id="rId2" Type="http://schemas.openxmlformats.org/officeDocument/2006/relationships/image" Target="../media/image4.png"/><Relationship Id="rId1" Type="http://schemas.openxmlformats.org/officeDocument/2006/relationships/hyperlink" Target="#'&#1578;&#1581;&#1604;&#1610;&#1604;&#1575;&#1578; &#1593;&#1606; &#1575;&#1604;&#1605;&#1606;&#1575;&#1591;&#1602; '!A1"/><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hyperlink" Target="#'&#1575;&#1604;&#1601;&#1585;&#1608;&#1593; '!A1"/><Relationship Id="rId9"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5.svg"/><Relationship Id="rId7" Type="http://schemas.openxmlformats.org/officeDocument/2006/relationships/image" Target="../media/image8.png"/><Relationship Id="rId2" Type="http://schemas.openxmlformats.org/officeDocument/2006/relationships/image" Target="../media/image4.png"/><Relationship Id="rId1" Type="http://schemas.openxmlformats.org/officeDocument/2006/relationships/hyperlink" Target="#'&#1578;&#1581;&#1604;&#1610;&#1604;&#1575;&#1578; &#1593;&#1606; &#1575;&#1604;&#1605;&#1606;&#1575;&#1591;&#1602; '!A1"/><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hyperlink" Target="#'&#1575;&#1604;&#1578;&#1602;&#1610;&#1610;&#1605; &#1575;&#1604;&#1593;&#1575;&#1605;'!A1"/><Relationship Id="rId9"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12.svg"/><Relationship Id="rId2" Type="http://schemas.openxmlformats.org/officeDocument/2006/relationships/hyperlink" Target="#'&#1578;&#1581;&#1604;&#1610;&#1604;&#1575;&#1578; &#1593;&#1606; &#1575;&#1604;&#1605;&#1606;&#1575;&#1591;&#1602; '!A1"/><Relationship Id="rId1" Type="http://schemas.openxmlformats.org/officeDocument/2006/relationships/image" Target="../media/image8.png"/><Relationship Id="rId6" Type="http://schemas.openxmlformats.org/officeDocument/2006/relationships/image" Target="../media/image6.png"/><Relationship Id="rId5" Type="http://schemas.openxmlformats.org/officeDocument/2006/relationships/hyperlink" Target="#'More Details'!A1"/><Relationship Id="rId4" Type="http://schemas.openxmlformats.org/officeDocument/2006/relationships/image" Target="../media/image11.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320385</xdr:colOff>
      <xdr:row>0</xdr:row>
      <xdr:rowOff>1</xdr:rowOff>
    </xdr:from>
    <xdr:to>
      <xdr:col>27</xdr:col>
      <xdr:colOff>25976</xdr:colOff>
      <xdr:row>30</xdr:row>
      <xdr:rowOff>164524</xdr:rowOff>
    </xdr:to>
    <xdr:pic>
      <xdr:nvPicPr>
        <xdr:cNvPr id="2" name="Graphic 1">
          <a:extLst>
            <a:ext uri="{FF2B5EF4-FFF2-40B4-BE49-F238E27FC236}">
              <a16:creationId xmlns:a16="http://schemas.microsoft.com/office/drawing/2014/main" id="{C4D9BCA5-FBF9-6B8F-2C6A-B399107A4B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0385" y="1"/>
          <a:ext cx="16071273" cy="5619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289560</xdr:colOff>
      <xdr:row>0</xdr:row>
      <xdr:rowOff>162596</xdr:rowOff>
    </xdr:from>
    <xdr:to>
      <xdr:col>21</xdr:col>
      <xdr:colOff>396240</xdr:colOff>
      <xdr:row>26</xdr:row>
      <xdr:rowOff>106680</xdr:rowOff>
    </xdr:to>
    <xdr:pic>
      <xdr:nvPicPr>
        <xdr:cNvPr id="2" name="Picture 1">
          <a:extLst>
            <a:ext uri="{FF2B5EF4-FFF2-40B4-BE49-F238E27FC236}">
              <a16:creationId xmlns:a16="http://schemas.microsoft.com/office/drawing/2014/main" id="{1412A81C-1509-33FB-01DE-419504F095E3}"/>
            </a:ext>
          </a:extLst>
        </xdr:cNvPr>
        <xdr:cNvPicPr>
          <a:picLocks noChangeAspect="1"/>
        </xdr:cNvPicPr>
      </xdr:nvPicPr>
      <xdr:blipFill>
        <a:blip xmlns:r="http://schemas.openxmlformats.org/officeDocument/2006/relationships" r:embed="rId1"/>
        <a:stretch>
          <a:fillRect/>
        </a:stretch>
      </xdr:blipFill>
      <xdr:spPr>
        <a:xfrm>
          <a:off x="289560" y="162596"/>
          <a:ext cx="12908280" cy="46989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102646</xdr:colOff>
      <xdr:row>7</xdr:row>
      <xdr:rowOff>83820</xdr:rowOff>
    </xdr:from>
    <xdr:to>
      <xdr:col>26</xdr:col>
      <xdr:colOff>511437</xdr:colOff>
      <xdr:row>32</xdr:row>
      <xdr:rowOff>71717</xdr:rowOff>
    </xdr:to>
    <xdr:sp macro="" textlink="">
      <xdr:nvSpPr>
        <xdr:cNvPr id="2" name="Rectangle 1">
          <a:extLst>
            <a:ext uri="{FF2B5EF4-FFF2-40B4-BE49-F238E27FC236}">
              <a16:creationId xmlns:a16="http://schemas.microsoft.com/office/drawing/2014/main" id="{7493A617-D887-4754-B7E2-9C591CEFA27F}"/>
            </a:ext>
          </a:extLst>
        </xdr:cNvPr>
        <xdr:cNvSpPr/>
      </xdr:nvSpPr>
      <xdr:spPr>
        <a:xfrm>
          <a:off x="1931446" y="1338879"/>
          <a:ext cx="14429591" cy="4470250"/>
        </a:xfrm>
        <a:prstGeom prst="rect">
          <a:avLst/>
        </a:prstGeom>
        <a:solidFill>
          <a:schemeClr val="accent6">
            <a:lumMod val="75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xdr:from>
      <xdr:col>3</xdr:col>
      <xdr:colOff>144780</xdr:colOff>
      <xdr:row>0</xdr:row>
      <xdr:rowOff>121920</xdr:rowOff>
    </xdr:from>
    <xdr:to>
      <xdr:col>16</xdr:col>
      <xdr:colOff>274320</xdr:colOff>
      <xdr:row>6</xdr:row>
      <xdr:rowOff>121920</xdr:rowOff>
    </xdr:to>
    <xdr:sp macro="" textlink="">
      <xdr:nvSpPr>
        <xdr:cNvPr id="4" name="Rectangle: Rounded Corners 3">
          <a:extLst>
            <a:ext uri="{FF2B5EF4-FFF2-40B4-BE49-F238E27FC236}">
              <a16:creationId xmlns:a16="http://schemas.microsoft.com/office/drawing/2014/main" id="{AFF6CF36-0477-41C4-AFCA-A2FE9F467F29}"/>
            </a:ext>
          </a:extLst>
        </xdr:cNvPr>
        <xdr:cNvSpPr/>
      </xdr:nvSpPr>
      <xdr:spPr>
        <a:xfrm>
          <a:off x="1973580" y="121920"/>
          <a:ext cx="8054340" cy="1075765"/>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20</xdr:col>
      <xdr:colOff>259080</xdr:colOff>
      <xdr:row>5</xdr:row>
      <xdr:rowOff>15240</xdr:rowOff>
    </xdr:from>
    <xdr:to>
      <xdr:col>22</xdr:col>
      <xdr:colOff>198120</xdr:colOff>
      <xdr:row>6</xdr:row>
      <xdr:rowOff>91440</xdr:rowOff>
    </xdr:to>
    <xdr:sp macro="" textlink="">
      <xdr:nvSpPr>
        <xdr:cNvPr id="5" name="TextBox 4">
          <a:extLst>
            <a:ext uri="{FF2B5EF4-FFF2-40B4-BE49-F238E27FC236}">
              <a16:creationId xmlns:a16="http://schemas.microsoft.com/office/drawing/2014/main" id="{946ACAC7-E871-4162-9407-47B60DD58A52}"/>
            </a:ext>
          </a:extLst>
        </xdr:cNvPr>
        <xdr:cNvSpPr txBox="1"/>
      </xdr:nvSpPr>
      <xdr:spPr>
        <a:xfrm>
          <a:off x="12451080" y="911711"/>
          <a:ext cx="1158240" cy="255494"/>
        </a:xfrm>
        <a:prstGeom prst="rect">
          <a:avLst/>
        </a:prstGeom>
        <a:solidFill>
          <a:schemeClr val="accent4">
            <a:lumMod val="60000"/>
            <a:lumOff val="4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ln>
                <a:solidFill>
                  <a:sysClr val="windowText" lastClr="000000"/>
                </a:solidFill>
              </a:ln>
              <a:solidFill>
                <a:sysClr val="windowText" lastClr="000000"/>
              </a:solidFill>
            </a:rPr>
            <a:t>To Next Page </a:t>
          </a:r>
          <a:endParaRPr lang="LID4096" sz="1400">
            <a:ln>
              <a:solidFill>
                <a:sysClr val="windowText" lastClr="000000"/>
              </a:solidFill>
            </a:ln>
            <a:solidFill>
              <a:sysClr val="windowText" lastClr="000000"/>
            </a:solidFill>
          </a:endParaRPr>
        </a:p>
      </xdr:txBody>
    </xdr:sp>
    <xdr:clientData/>
  </xdr:twoCellAnchor>
  <xdr:twoCellAnchor>
    <xdr:from>
      <xdr:col>6</xdr:col>
      <xdr:colOff>426720</xdr:colOff>
      <xdr:row>1</xdr:row>
      <xdr:rowOff>60960</xdr:rowOff>
    </xdr:from>
    <xdr:to>
      <xdr:col>9</xdr:col>
      <xdr:colOff>434340</xdr:colOff>
      <xdr:row>6</xdr:row>
      <xdr:rowOff>0</xdr:rowOff>
    </xdr:to>
    <xdr:sp macro="" textlink="">
      <xdr:nvSpPr>
        <xdr:cNvPr id="8" name="Rectangle: Rounded Corners 7">
          <a:extLst>
            <a:ext uri="{FF2B5EF4-FFF2-40B4-BE49-F238E27FC236}">
              <a16:creationId xmlns:a16="http://schemas.microsoft.com/office/drawing/2014/main" id="{5DDA0FD4-1389-44C6-B67B-DED75FDCF82F}"/>
            </a:ext>
          </a:extLst>
        </xdr:cNvPr>
        <xdr:cNvSpPr/>
      </xdr:nvSpPr>
      <xdr:spPr>
        <a:xfrm>
          <a:off x="4084320" y="240254"/>
          <a:ext cx="1836420" cy="835511"/>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متوسط التقيمات </a:t>
          </a:r>
          <a:endParaRPr lang="LID4096" sz="1400" b="1">
            <a:solidFill>
              <a:sysClr val="windowText" lastClr="000000"/>
            </a:solidFill>
            <a:latin typeface="+mn-lt"/>
            <a:ea typeface="+mn-ea"/>
            <a:cs typeface="+mn-cs"/>
          </a:endParaRPr>
        </a:p>
      </xdr:txBody>
    </xdr:sp>
    <xdr:clientData/>
  </xdr:twoCellAnchor>
  <xdr:twoCellAnchor>
    <xdr:from>
      <xdr:col>7</xdr:col>
      <xdr:colOff>403859</xdr:colOff>
      <xdr:row>3</xdr:row>
      <xdr:rowOff>8965</xdr:rowOff>
    </xdr:from>
    <xdr:to>
      <xdr:col>9</xdr:col>
      <xdr:colOff>27342</xdr:colOff>
      <xdr:row>5</xdr:row>
      <xdr:rowOff>42133</xdr:rowOff>
    </xdr:to>
    <xdr:sp macro="" textlink="Pivot_Table!J4">
      <xdr:nvSpPr>
        <xdr:cNvPr id="9" name="TextBox 8">
          <a:extLst>
            <a:ext uri="{FF2B5EF4-FFF2-40B4-BE49-F238E27FC236}">
              <a16:creationId xmlns:a16="http://schemas.microsoft.com/office/drawing/2014/main" id="{39CBA724-75DB-4150-BD4A-6E7F6715D68D}"/>
            </a:ext>
          </a:extLst>
        </xdr:cNvPr>
        <xdr:cNvSpPr txBox="1"/>
      </xdr:nvSpPr>
      <xdr:spPr>
        <a:xfrm>
          <a:off x="4671059" y="546847"/>
          <a:ext cx="842683" cy="391757"/>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7E7010-BBB2-410C-9793-8E58C74FD9CC}" type="TxLink">
            <a:rPr lang="en-US" sz="2400" b="0" i="0" u="none" strike="noStrike">
              <a:ln>
                <a:solidFill>
                  <a:sysClr val="windowText" lastClr="000000"/>
                </a:solidFill>
              </a:ln>
              <a:solidFill>
                <a:sysClr val="windowText" lastClr="000000"/>
              </a:solidFill>
              <a:latin typeface="Calibri"/>
              <a:ea typeface="Calibri"/>
              <a:cs typeface="Calibri"/>
            </a:rPr>
            <a:pPr marL="0" indent="0"/>
            <a:t>7.357566766</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9</xdr:col>
      <xdr:colOff>563880</xdr:colOff>
      <xdr:row>1</xdr:row>
      <xdr:rowOff>45720</xdr:rowOff>
    </xdr:from>
    <xdr:to>
      <xdr:col>12</xdr:col>
      <xdr:colOff>571500</xdr:colOff>
      <xdr:row>5</xdr:row>
      <xdr:rowOff>167640</xdr:rowOff>
    </xdr:to>
    <xdr:sp macro="" textlink="">
      <xdr:nvSpPr>
        <xdr:cNvPr id="10" name="Rectangle: Rounded Corners 9">
          <a:extLst>
            <a:ext uri="{FF2B5EF4-FFF2-40B4-BE49-F238E27FC236}">
              <a16:creationId xmlns:a16="http://schemas.microsoft.com/office/drawing/2014/main" id="{5F868395-D324-4791-AC33-1E7C7982F4CE}"/>
            </a:ext>
          </a:extLst>
        </xdr:cNvPr>
        <xdr:cNvSpPr/>
      </xdr:nvSpPr>
      <xdr:spPr>
        <a:xfrm>
          <a:off x="6050280" y="225014"/>
          <a:ext cx="1836420" cy="839097"/>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اعلى تقييم</a:t>
          </a:r>
          <a:endParaRPr lang="LID4096" sz="1400" b="1">
            <a:solidFill>
              <a:sysClr val="windowText" lastClr="000000"/>
            </a:solidFill>
            <a:latin typeface="+mn-lt"/>
            <a:ea typeface="+mn-ea"/>
            <a:cs typeface="+mn-cs"/>
          </a:endParaRPr>
        </a:p>
      </xdr:txBody>
    </xdr:sp>
    <xdr:clientData/>
  </xdr:twoCellAnchor>
  <xdr:twoCellAnchor>
    <xdr:from>
      <xdr:col>11</xdr:col>
      <xdr:colOff>41687</xdr:colOff>
      <xdr:row>3</xdr:row>
      <xdr:rowOff>49306</xdr:rowOff>
    </xdr:from>
    <xdr:to>
      <xdr:col>11</xdr:col>
      <xdr:colOff>590327</xdr:colOff>
      <xdr:row>5</xdr:row>
      <xdr:rowOff>107577</xdr:rowOff>
    </xdr:to>
    <xdr:sp macro="" textlink="Pivot_Table!L4">
      <xdr:nvSpPr>
        <xdr:cNvPr id="11" name="TextBox 10">
          <a:extLst>
            <a:ext uri="{FF2B5EF4-FFF2-40B4-BE49-F238E27FC236}">
              <a16:creationId xmlns:a16="http://schemas.microsoft.com/office/drawing/2014/main" id="{F86624F5-42C4-4032-8869-B478EF53C98B}"/>
            </a:ext>
          </a:extLst>
        </xdr:cNvPr>
        <xdr:cNvSpPr txBox="1"/>
      </xdr:nvSpPr>
      <xdr:spPr>
        <a:xfrm>
          <a:off x="6747287" y="587188"/>
          <a:ext cx="548640" cy="416860"/>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E74E3B-AC9D-4774-8017-4253783BFB06}" type="TxLink">
            <a:rPr lang="en-US" sz="2400" b="0" i="0" u="none" strike="noStrike">
              <a:ln>
                <a:solidFill>
                  <a:sysClr val="windowText" lastClr="000000"/>
                </a:solidFill>
              </a:ln>
              <a:solidFill>
                <a:sysClr val="windowText" lastClr="000000"/>
              </a:solidFill>
              <a:latin typeface="Calibri"/>
              <a:ea typeface="Calibri"/>
              <a:cs typeface="Calibri"/>
            </a:rPr>
            <a:pPr marL="0" indent="0"/>
            <a:t>10</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13</xdr:col>
      <xdr:colOff>99060</xdr:colOff>
      <xdr:row>1</xdr:row>
      <xdr:rowOff>45720</xdr:rowOff>
    </xdr:from>
    <xdr:to>
      <xdr:col>16</xdr:col>
      <xdr:colOff>106680</xdr:colOff>
      <xdr:row>5</xdr:row>
      <xdr:rowOff>167640</xdr:rowOff>
    </xdr:to>
    <xdr:sp macro="" textlink="">
      <xdr:nvSpPr>
        <xdr:cNvPr id="12" name="Rectangle: Rounded Corners 11">
          <a:extLst>
            <a:ext uri="{FF2B5EF4-FFF2-40B4-BE49-F238E27FC236}">
              <a16:creationId xmlns:a16="http://schemas.microsoft.com/office/drawing/2014/main" id="{B37CFDBB-3075-4C97-BF29-107A532B5DC6}"/>
            </a:ext>
          </a:extLst>
        </xdr:cNvPr>
        <xdr:cNvSpPr/>
      </xdr:nvSpPr>
      <xdr:spPr>
        <a:xfrm>
          <a:off x="8023860" y="225014"/>
          <a:ext cx="1836420" cy="839097"/>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اقل تقييم</a:t>
          </a:r>
          <a:endParaRPr lang="LID4096" sz="1400" b="1">
            <a:solidFill>
              <a:sysClr val="windowText" lastClr="000000"/>
            </a:solidFill>
            <a:latin typeface="+mn-lt"/>
            <a:ea typeface="+mn-ea"/>
            <a:cs typeface="+mn-cs"/>
          </a:endParaRPr>
        </a:p>
      </xdr:txBody>
    </xdr:sp>
    <xdr:clientData/>
  </xdr:twoCellAnchor>
  <xdr:twoCellAnchor>
    <xdr:from>
      <xdr:col>14</xdr:col>
      <xdr:colOff>233530</xdr:colOff>
      <xdr:row>3</xdr:row>
      <xdr:rowOff>53790</xdr:rowOff>
    </xdr:from>
    <xdr:to>
      <xdr:col>15</xdr:col>
      <xdr:colOff>172570</xdr:colOff>
      <xdr:row>5</xdr:row>
      <xdr:rowOff>53788</xdr:rowOff>
    </xdr:to>
    <xdr:sp macro="" textlink="Pivot_Table!N4">
      <xdr:nvSpPr>
        <xdr:cNvPr id="13" name="TextBox 12">
          <a:extLst>
            <a:ext uri="{FF2B5EF4-FFF2-40B4-BE49-F238E27FC236}">
              <a16:creationId xmlns:a16="http://schemas.microsoft.com/office/drawing/2014/main" id="{BD2080F5-792C-4861-A484-5CC53E912A03}"/>
            </a:ext>
          </a:extLst>
        </xdr:cNvPr>
        <xdr:cNvSpPr txBox="1"/>
      </xdr:nvSpPr>
      <xdr:spPr>
        <a:xfrm>
          <a:off x="8767930" y="591672"/>
          <a:ext cx="548640" cy="358587"/>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513A3E-7E89-4B68-BCB9-66991AE979A4}" type="TxLink">
            <a:rPr lang="en-US" sz="2400" b="0" i="0" u="none" strike="noStrike">
              <a:ln>
                <a:solidFill>
                  <a:sysClr val="windowText" lastClr="000000"/>
                </a:solidFill>
              </a:ln>
              <a:solidFill>
                <a:sysClr val="windowText" lastClr="000000"/>
              </a:solidFill>
              <a:latin typeface="Calibri"/>
              <a:ea typeface="Calibri"/>
              <a:cs typeface="Calibri"/>
            </a:rPr>
            <a:pPr marL="0" indent="0"/>
            <a:t>2</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editAs="oneCell">
    <xdr:from>
      <xdr:col>17</xdr:col>
      <xdr:colOff>76200</xdr:colOff>
      <xdr:row>0</xdr:row>
      <xdr:rowOff>0</xdr:rowOff>
    </xdr:from>
    <xdr:to>
      <xdr:col>19</xdr:col>
      <xdr:colOff>449580</xdr:colOff>
      <xdr:row>5</xdr:row>
      <xdr:rowOff>0</xdr:rowOff>
    </xdr:to>
    <xdr:pic>
      <xdr:nvPicPr>
        <xdr:cNvPr id="14" name="Graphic 13" descr="Back with solid fill">
          <a:hlinkClick xmlns:r="http://schemas.openxmlformats.org/officeDocument/2006/relationships" r:id="rId1"/>
          <a:extLst>
            <a:ext uri="{FF2B5EF4-FFF2-40B4-BE49-F238E27FC236}">
              <a16:creationId xmlns:a16="http://schemas.microsoft.com/office/drawing/2014/main" id="{F3758E5D-0E1E-4DBA-B24A-1F7D035EAB0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439400" y="0"/>
          <a:ext cx="1592580" cy="896471"/>
        </a:xfrm>
        <a:prstGeom prst="rect">
          <a:avLst/>
        </a:prstGeom>
      </xdr:spPr>
    </xdr:pic>
    <xdr:clientData/>
  </xdr:twoCellAnchor>
  <xdr:twoCellAnchor editAs="oneCell">
    <xdr:from>
      <xdr:col>20</xdr:col>
      <xdr:colOff>106680</xdr:colOff>
      <xdr:row>0</xdr:row>
      <xdr:rowOff>0</xdr:rowOff>
    </xdr:from>
    <xdr:to>
      <xdr:col>22</xdr:col>
      <xdr:colOff>434340</xdr:colOff>
      <xdr:row>5</xdr:row>
      <xdr:rowOff>0</xdr:rowOff>
    </xdr:to>
    <xdr:pic>
      <xdr:nvPicPr>
        <xdr:cNvPr id="15" name="Graphic 14" descr="Back with solid fill">
          <a:hlinkClick xmlns:r="http://schemas.openxmlformats.org/officeDocument/2006/relationships" r:id="rId4"/>
          <a:extLst>
            <a:ext uri="{FF2B5EF4-FFF2-40B4-BE49-F238E27FC236}">
              <a16:creationId xmlns:a16="http://schemas.microsoft.com/office/drawing/2014/main" id="{B483D973-1856-4FB1-BC4C-086E71BD26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298680" y="0"/>
          <a:ext cx="1546860" cy="896471"/>
        </a:xfrm>
        <a:prstGeom prst="rect">
          <a:avLst/>
        </a:prstGeom>
      </xdr:spPr>
    </xdr:pic>
    <xdr:clientData/>
  </xdr:twoCellAnchor>
  <xdr:twoCellAnchor>
    <xdr:from>
      <xdr:col>18</xdr:col>
      <xdr:colOff>152400</xdr:colOff>
      <xdr:row>4</xdr:row>
      <xdr:rowOff>170330</xdr:rowOff>
    </xdr:from>
    <xdr:to>
      <xdr:col>19</xdr:col>
      <xdr:colOff>274320</xdr:colOff>
      <xdr:row>6</xdr:row>
      <xdr:rowOff>121920</xdr:rowOff>
    </xdr:to>
    <xdr:sp macro="" textlink="">
      <xdr:nvSpPr>
        <xdr:cNvPr id="16" name="TextBox 15">
          <a:extLst>
            <a:ext uri="{FF2B5EF4-FFF2-40B4-BE49-F238E27FC236}">
              <a16:creationId xmlns:a16="http://schemas.microsoft.com/office/drawing/2014/main" id="{9E61F958-A066-449C-AD94-98AE24D603C5}"/>
            </a:ext>
          </a:extLst>
        </xdr:cNvPr>
        <xdr:cNvSpPr txBox="1"/>
      </xdr:nvSpPr>
      <xdr:spPr>
        <a:xfrm>
          <a:off x="11125200" y="887506"/>
          <a:ext cx="731520" cy="310179"/>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a:ln>
                <a:solidFill>
                  <a:sysClr val="windowText" lastClr="000000"/>
                </a:solidFill>
              </a:ln>
              <a:solidFill>
                <a:sysClr val="windowText" lastClr="000000"/>
              </a:solidFill>
              <a:latin typeface="+mn-lt"/>
              <a:ea typeface="+mn-ea"/>
              <a:cs typeface="+mn-cs"/>
            </a:rPr>
            <a:t>Home</a:t>
          </a:r>
          <a:endParaRPr lang="LID4096" sz="1400">
            <a:ln>
              <a:solidFill>
                <a:sysClr val="windowText" lastClr="000000"/>
              </a:solidFill>
            </a:ln>
            <a:solidFill>
              <a:sysClr val="windowText" lastClr="000000"/>
            </a:solidFill>
            <a:latin typeface="+mn-lt"/>
            <a:ea typeface="+mn-ea"/>
            <a:cs typeface="+mn-cs"/>
          </a:endParaRPr>
        </a:p>
      </xdr:txBody>
    </xdr:sp>
    <xdr:clientData/>
  </xdr:twoCellAnchor>
  <xdr:twoCellAnchor editAs="oneCell">
    <xdr:from>
      <xdr:col>0</xdr:col>
      <xdr:colOff>0</xdr:colOff>
      <xdr:row>1</xdr:row>
      <xdr:rowOff>15240</xdr:rowOff>
    </xdr:from>
    <xdr:to>
      <xdr:col>3</xdr:col>
      <xdr:colOff>91438</xdr:colOff>
      <xdr:row>6</xdr:row>
      <xdr:rowOff>60959</xdr:rowOff>
    </xdr:to>
    <xdr:pic>
      <xdr:nvPicPr>
        <xdr:cNvPr id="21" name="Picture 20">
          <a:extLst>
            <a:ext uri="{FF2B5EF4-FFF2-40B4-BE49-F238E27FC236}">
              <a16:creationId xmlns:a16="http://schemas.microsoft.com/office/drawing/2014/main" id="{A885C9D6-452A-44BA-B8A5-A024DEAE62F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194534"/>
          <a:ext cx="1920238" cy="942190"/>
        </a:xfrm>
        <a:prstGeom prst="rect">
          <a:avLst/>
        </a:prstGeom>
        <a:ln>
          <a:noFill/>
        </a:ln>
        <a:effectLst>
          <a:softEdge rad="112500"/>
        </a:effectLst>
      </xdr:spPr>
    </xdr:pic>
    <xdr:clientData/>
  </xdr:twoCellAnchor>
  <xdr:twoCellAnchor>
    <xdr:from>
      <xdr:col>3</xdr:col>
      <xdr:colOff>152402</xdr:colOff>
      <xdr:row>7</xdr:row>
      <xdr:rowOff>152399</xdr:rowOff>
    </xdr:from>
    <xdr:to>
      <xdr:col>17</xdr:col>
      <xdr:colOff>98611</xdr:colOff>
      <xdr:row>32</xdr:row>
      <xdr:rowOff>8964</xdr:rowOff>
    </xdr:to>
    <xdr:graphicFrame macro="">
      <xdr:nvGraphicFramePr>
        <xdr:cNvPr id="24" name="Chart 23">
          <a:extLst>
            <a:ext uri="{FF2B5EF4-FFF2-40B4-BE49-F238E27FC236}">
              <a16:creationId xmlns:a16="http://schemas.microsoft.com/office/drawing/2014/main" id="{CE7268E3-7F09-40C3-A9C1-62FBC9B3B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305248</xdr:colOff>
      <xdr:row>1</xdr:row>
      <xdr:rowOff>80682</xdr:rowOff>
    </xdr:from>
    <xdr:to>
      <xdr:col>6</xdr:col>
      <xdr:colOff>312868</xdr:colOff>
      <xdr:row>6</xdr:row>
      <xdr:rowOff>19722</xdr:rowOff>
    </xdr:to>
    <xdr:sp macro="" textlink="">
      <xdr:nvSpPr>
        <xdr:cNvPr id="25" name="Rectangle: Rounded Corners 24">
          <a:extLst>
            <a:ext uri="{FF2B5EF4-FFF2-40B4-BE49-F238E27FC236}">
              <a16:creationId xmlns:a16="http://schemas.microsoft.com/office/drawing/2014/main" id="{B6FCF7D3-5B5F-4A40-BD85-29C4B0BBCD3C}"/>
            </a:ext>
          </a:extLst>
        </xdr:cNvPr>
        <xdr:cNvSpPr/>
      </xdr:nvSpPr>
      <xdr:spPr>
        <a:xfrm>
          <a:off x="2134048" y="259976"/>
          <a:ext cx="1836420" cy="835511"/>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النسبة التى تم تحليلها </a:t>
          </a:r>
          <a:endParaRPr lang="LID4096" sz="1400" b="1">
            <a:solidFill>
              <a:sysClr val="windowText" lastClr="000000"/>
            </a:solidFill>
            <a:latin typeface="+mn-lt"/>
            <a:ea typeface="+mn-ea"/>
            <a:cs typeface="+mn-cs"/>
          </a:endParaRPr>
        </a:p>
      </xdr:txBody>
    </xdr:sp>
    <xdr:clientData/>
  </xdr:twoCellAnchor>
  <xdr:twoCellAnchor>
    <xdr:from>
      <xdr:col>3</xdr:col>
      <xdr:colOff>582258</xdr:colOff>
      <xdr:row>3</xdr:row>
      <xdr:rowOff>37653</xdr:rowOff>
    </xdr:from>
    <xdr:to>
      <xdr:col>5</xdr:col>
      <xdr:colOff>199016</xdr:colOff>
      <xdr:row>5</xdr:row>
      <xdr:rowOff>122816</xdr:rowOff>
    </xdr:to>
    <xdr:sp macro="" textlink="">
      <xdr:nvSpPr>
        <xdr:cNvPr id="26" name="TextBox 25">
          <a:extLst>
            <a:ext uri="{FF2B5EF4-FFF2-40B4-BE49-F238E27FC236}">
              <a16:creationId xmlns:a16="http://schemas.microsoft.com/office/drawing/2014/main" id="{A1ADE870-9DF6-426F-9E51-D73F1EA035D7}"/>
            </a:ext>
          </a:extLst>
        </xdr:cNvPr>
        <xdr:cNvSpPr txBox="1"/>
      </xdr:nvSpPr>
      <xdr:spPr>
        <a:xfrm>
          <a:off x="2411058" y="575535"/>
          <a:ext cx="835958" cy="443752"/>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rtl="1"/>
          <a:r>
            <a:rPr lang="ar-EG" sz="2400" b="0" i="0" u="none" strike="noStrike">
              <a:ln>
                <a:solidFill>
                  <a:sysClr val="windowText" lastClr="000000"/>
                </a:solidFill>
              </a:ln>
              <a:solidFill>
                <a:sysClr val="windowText" lastClr="000000"/>
              </a:solidFill>
              <a:latin typeface="Calibri"/>
              <a:ea typeface="Calibri"/>
              <a:cs typeface="Calibri"/>
            </a:rPr>
            <a:t>5%</a:t>
          </a:r>
          <a:endParaRPr lang="en-US"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17</xdr:col>
      <xdr:colOff>174363</xdr:colOff>
      <xdr:row>11</xdr:row>
      <xdr:rowOff>44824</xdr:rowOff>
    </xdr:from>
    <xdr:to>
      <xdr:col>26</xdr:col>
      <xdr:colOff>448235</xdr:colOff>
      <xdr:row>32</xdr:row>
      <xdr:rowOff>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DA611F70-6A7C-4864-9490-B8E27F2C52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537563" y="2056504"/>
              <a:ext cx="5760272" cy="3795656"/>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170329</xdr:colOff>
      <xdr:row>7</xdr:row>
      <xdr:rowOff>161365</xdr:rowOff>
    </xdr:from>
    <xdr:to>
      <xdr:col>26</xdr:col>
      <xdr:colOff>439271</xdr:colOff>
      <xdr:row>11</xdr:row>
      <xdr:rowOff>0</xdr:rowOff>
    </xdr:to>
    <xdr:sp macro="" textlink="">
      <xdr:nvSpPr>
        <xdr:cNvPr id="28" name="TextBox 27">
          <a:extLst>
            <a:ext uri="{FF2B5EF4-FFF2-40B4-BE49-F238E27FC236}">
              <a16:creationId xmlns:a16="http://schemas.microsoft.com/office/drawing/2014/main" id="{656B2739-5061-9BA4-7337-E8E9D0E663C4}"/>
            </a:ext>
          </a:extLst>
        </xdr:cNvPr>
        <xdr:cNvSpPr txBox="1"/>
      </xdr:nvSpPr>
      <xdr:spPr>
        <a:xfrm>
          <a:off x="10533529" y="1416424"/>
          <a:ext cx="5755342" cy="555811"/>
        </a:xfrm>
        <a:prstGeom prst="rect">
          <a:avLst/>
        </a:prstGeom>
        <a:solidFill>
          <a:schemeClr val="accent4">
            <a:lumMod val="20000"/>
            <a:lumOff val="8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400">
              <a:ln>
                <a:solidFill>
                  <a:sysClr val="windowText" lastClr="000000"/>
                </a:solidFill>
              </a:ln>
              <a:solidFill>
                <a:sysClr val="windowText" lastClr="000000"/>
              </a:solidFill>
            </a:rPr>
            <a:t>التقييم</a:t>
          </a:r>
          <a:r>
            <a:rPr lang="ar-EG" sz="2400" baseline="0">
              <a:ln>
                <a:solidFill>
                  <a:sysClr val="windowText" lastClr="000000"/>
                </a:solidFill>
              </a:ln>
              <a:solidFill>
                <a:sysClr val="windowText" lastClr="000000"/>
              </a:solidFill>
            </a:rPr>
            <a:t> العام لكل منطقة</a:t>
          </a:r>
          <a:endParaRPr lang="LID4096" sz="2400">
            <a:ln>
              <a:solidFill>
                <a:sysClr val="windowText" lastClr="000000"/>
              </a:solidFill>
            </a:ln>
            <a:solidFill>
              <a:sysClr val="windowText" lastClr="000000"/>
            </a:solidFill>
          </a:endParaRPr>
        </a:p>
      </xdr:txBody>
    </xdr:sp>
    <xdr:clientData/>
  </xdr:twoCellAnchor>
  <xdr:twoCellAnchor>
    <xdr:from>
      <xdr:col>22</xdr:col>
      <xdr:colOff>484094</xdr:colOff>
      <xdr:row>0</xdr:row>
      <xdr:rowOff>143435</xdr:rowOff>
    </xdr:from>
    <xdr:to>
      <xdr:col>26</xdr:col>
      <xdr:colOff>537882</xdr:colOff>
      <xdr:row>7</xdr:row>
      <xdr:rowOff>8965</xdr:rowOff>
    </xdr:to>
    <xdr:sp macro="" textlink="">
      <xdr:nvSpPr>
        <xdr:cNvPr id="29" name="Rectangle: Rounded Corners 28">
          <a:extLst>
            <a:ext uri="{FF2B5EF4-FFF2-40B4-BE49-F238E27FC236}">
              <a16:creationId xmlns:a16="http://schemas.microsoft.com/office/drawing/2014/main" id="{48AAED64-D13D-44B3-84E4-DE32F2FEBDE3}"/>
            </a:ext>
          </a:extLst>
        </xdr:cNvPr>
        <xdr:cNvSpPr/>
      </xdr:nvSpPr>
      <xdr:spPr>
        <a:xfrm>
          <a:off x="13895294" y="143435"/>
          <a:ext cx="2492188" cy="1120589"/>
        </a:xfrm>
        <a:prstGeom prst="roundRect">
          <a:avLst/>
        </a:prstGeom>
        <a:solidFill>
          <a:schemeClr val="accent4">
            <a:lumMod val="20000"/>
            <a:lumOff val="80000"/>
          </a:schemeClr>
        </a:solidFill>
        <a:ln>
          <a:solidFill>
            <a:schemeClr val="accent4">
              <a:lumMod val="40000"/>
              <a:lumOff val="60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0</xdr:col>
      <xdr:colOff>62753</xdr:colOff>
      <xdr:row>7</xdr:row>
      <xdr:rowOff>26894</xdr:rowOff>
    </xdr:from>
    <xdr:to>
      <xdr:col>3</xdr:col>
      <xdr:colOff>12551</xdr:colOff>
      <xdr:row>32</xdr:row>
      <xdr:rowOff>44823</xdr:rowOff>
    </xdr:to>
    <xdr:sp macro="" textlink="">
      <xdr:nvSpPr>
        <xdr:cNvPr id="33" name="Rectangle: Rounded Corners 32">
          <a:extLst>
            <a:ext uri="{FF2B5EF4-FFF2-40B4-BE49-F238E27FC236}">
              <a16:creationId xmlns:a16="http://schemas.microsoft.com/office/drawing/2014/main" id="{74B8E817-AAA8-48E4-A2E6-22E7DAC4AE22}"/>
            </a:ext>
          </a:extLst>
        </xdr:cNvPr>
        <xdr:cNvSpPr/>
      </xdr:nvSpPr>
      <xdr:spPr>
        <a:xfrm>
          <a:off x="62753" y="1281953"/>
          <a:ext cx="1778598" cy="4500282"/>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editAs="oneCell">
    <xdr:from>
      <xdr:col>0</xdr:col>
      <xdr:colOff>107576</xdr:colOff>
      <xdr:row>8</xdr:row>
      <xdr:rowOff>116540</xdr:rowOff>
    </xdr:from>
    <xdr:to>
      <xdr:col>2</xdr:col>
      <xdr:colOff>555812</xdr:colOff>
      <xdr:row>30</xdr:row>
      <xdr:rowOff>44822</xdr:rowOff>
    </xdr:to>
    <mc:AlternateContent xmlns:mc="http://schemas.openxmlformats.org/markup-compatibility/2006" xmlns:a14="http://schemas.microsoft.com/office/drawing/2010/main">
      <mc:Choice Requires="a14">
        <xdr:graphicFrame macro="">
          <xdr:nvGraphicFramePr>
            <xdr:cNvPr id="35" name="المنطقة">
              <a:extLst>
                <a:ext uri="{FF2B5EF4-FFF2-40B4-BE49-F238E27FC236}">
                  <a16:creationId xmlns:a16="http://schemas.microsoft.com/office/drawing/2014/main" id="{921FC835-6707-400E-BDEC-2B3CEA3E3429}"/>
                </a:ext>
              </a:extLst>
            </xdr:cNvPr>
            <xdr:cNvGraphicFramePr/>
          </xdr:nvGraphicFramePr>
          <xdr:xfrm>
            <a:off x="0" y="0"/>
            <a:ext cx="0" cy="0"/>
          </xdr:xfrm>
          <a:graphic>
            <a:graphicData uri="http://schemas.microsoft.com/office/drawing/2010/slicer">
              <sle:slicer xmlns:sle="http://schemas.microsoft.com/office/drawing/2010/slicer" name="المنطقة"/>
            </a:graphicData>
          </a:graphic>
        </xdr:graphicFrame>
      </mc:Choice>
      <mc:Fallback xmlns="">
        <xdr:sp macro="" textlink="">
          <xdr:nvSpPr>
            <xdr:cNvPr id="0" name=""/>
            <xdr:cNvSpPr>
              <a:spLocks noTextEdit="1"/>
            </xdr:cNvSpPr>
          </xdr:nvSpPr>
          <xdr:spPr>
            <a:xfrm>
              <a:off x="107576" y="1550893"/>
              <a:ext cx="1667436" cy="3872753"/>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448235</xdr:colOff>
      <xdr:row>0</xdr:row>
      <xdr:rowOff>156311</xdr:rowOff>
    </xdr:from>
    <xdr:to>
      <xdr:col>26</xdr:col>
      <xdr:colOff>589506</xdr:colOff>
      <xdr:row>7</xdr:row>
      <xdr:rowOff>26893</xdr:rowOff>
    </xdr:to>
    <xdr:pic>
      <xdr:nvPicPr>
        <xdr:cNvPr id="37" name="Picture 36">
          <a:extLst>
            <a:ext uri="{FF2B5EF4-FFF2-40B4-BE49-F238E27FC236}">
              <a16:creationId xmlns:a16="http://schemas.microsoft.com/office/drawing/2014/main" id="{2606AAE7-A806-690A-A44F-9E6A130CD1AB}"/>
            </a:ext>
          </a:extLst>
        </xdr:cNvPr>
        <xdr:cNvPicPr>
          <a:picLocks noChangeAspect="1"/>
        </xdr:cNvPicPr>
      </xdr:nvPicPr>
      <xdr:blipFill>
        <a:blip xmlns:r="http://schemas.openxmlformats.org/officeDocument/2006/relationships" r:embed="rId10">
          <a:alphaModFix amt="70000"/>
          <a:extLst>
            <a:ext uri="{28A0092B-C50C-407E-A947-70E740481C1C}">
              <a14:useLocalDpi xmlns:a14="http://schemas.microsoft.com/office/drawing/2010/main" val="0"/>
            </a:ext>
          </a:extLst>
        </a:blip>
        <a:stretch>
          <a:fillRect/>
        </a:stretch>
      </xdr:blipFill>
      <xdr:spPr>
        <a:xfrm>
          <a:off x="13859435" y="156311"/>
          <a:ext cx="2579671" cy="1125641"/>
        </a:xfrm>
        <a:prstGeom prst="rect">
          <a:avLst/>
        </a:prstGeom>
        <a:ln>
          <a:noFill/>
        </a:ln>
        <a:effectLst>
          <a:softEdge rad="112500"/>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138505</xdr:colOff>
      <xdr:row>7</xdr:row>
      <xdr:rowOff>56926</xdr:rowOff>
    </xdr:from>
    <xdr:to>
      <xdr:col>26</xdr:col>
      <xdr:colOff>547296</xdr:colOff>
      <xdr:row>32</xdr:row>
      <xdr:rowOff>0</xdr:rowOff>
    </xdr:to>
    <xdr:sp macro="" textlink="">
      <xdr:nvSpPr>
        <xdr:cNvPr id="2" name="Rectangle 1">
          <a:extLst>
            <a:ext uri="{FF2B5EF4-FFF2-40B4-BE49-F238E27FC236}">
              <a16:creationId xmlns:a16="http://schemas.microsoft.com/office/drawing/2014/main" id="{5D5E0FCB-BC5E-4EE5-A5B7-040C864032B0}"/>
            </a:ext>
          </a:extLst>
        </xdr:cNvPr>
        <xdr:cNvSpPr/>
      </xdr:nvSpPr>
      <xdr:spPr>
        <a:xfrm>
          <a:off x="1967305" y="1311985"/>
          <a:ext cx="14429591" cy="4425427"/>
        </a:xfrm>
        <a:prstGeom prst="rect">
          <a:avLst/>
        </a:prstGeom>
        <a:solidFill>
          <a:schemeClr val="accent6">
            <a:lumMod val="75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xdr:from>
      <xdr:col>3</xdr:col>
      <xdr:colOff>144780</xdr:colOff>
      <xdr:row>0</xdr:row>
      <xdr:rowOff>121920</xdr:rowOff>
    </xdr:from>
    <xdr:to>
      <xdr:col>16</xdr:col>
      <xdr:colOff>274320</xdr:colOff>
      <xdr:row>6</xdr:row>
      <xdr:rowOff>121920</xdr:rowOff>
    </xdr:to>
    <xdr:sp macro="" textlink="">
      <xdr:nvSpPr>
        <xdr:cNvPr id="4" name="Rectangle: Rounded Corners 3">
          <a:extLst>
            <a:ext uri="{FF2B5EF4-FFF2-40B4-BE49-F238E27FC236}">
              <a16:creationId xmlns:a16="http://schemas.microsoft.com/office/drawing/2014/main" id="{C42D508F-D991-45D4-AF5B-6E2567E4B8E7}"/>
            </a:ext>
          </a:extLst>
        </xdr:cNvPr>
        <xdr:cNvSpPr/>
      </xdr:nvSpPr>
      <xdr:spPr>
        <a:xfrm>
          <a:off x="1973580" y="121920"/>
          <a:ext cx="8054340" cy="1097280"/>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xdr:from>
      <xdr:col>20</xdr:col>
      <xdr:colOff>259080</xdr:colOff>
      <xdr:row>5</xdr:row>
      <xdr:rowOff>15240</xdr:rowOff>
    </xdr:from>
    <xdr:to>
      <xdr:col>22</xdr:col>
      <xdr:colOff>198120</xdr:colOff>
      <xdr:row>6</xdr:row>
      <xdr:rowOff>91440</xdr:rowOff>
    </xdr:to>
    <xdr:sp macro="" textlink="">
      <xdr:nvSpPr>
        <xdr:cNvPr id="5" name="TextBox 4">
          <a:extLst>
            <a:ext uri="{FF2B5EF4-FFF2-40B4-BE49-F238E27FC236}">
              <a16:creationId xmlns:a16="http://schemas.microsoft.com/office/drawing/2014/main" id="{3AD1E4A2-1EC4-4C85-87CC-19FD237B29DB}"/>
            </a:ext>
          </a:extLst>
        </xdr:cNvPr>
        <xdr:cNvSpPr txBox="1"/>
      </xdr:nvSpPr>
      <xdr:spPr>
        <a:xfrm>
          <a:off x="12451080" y="929640"/>
          <a:ext cx="1158240" cy="259080"/>
        </a:xfrm>
        <a:prstGeom prst="rect">
          <a:avLst/>
        </a:prstGeom>
        <a:solidFill>
          <a:schemeClr val="accent4">
            <a:lumMod val="20000"/>
            <a:lumOff val="8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ln>
                <a:solidFill>
                  <a:sysClr val="windowText" lastClr="000000"/>
                </a:solidFill>
              </a:ln>
              <a:solidFill>
                <a:sysClr val="windowText" lastClr="000000"/>
              </a:solidFill>
            </a:rPr>
            <a:t>To Next Page </a:t>
          </a:r>
          <a:endParaRPr lang="LID4096" sz="1400">
            <a:ln>
              <a:solidFill>
                <a:sysClr val="windowText" lastClr="000000"/>
              </a:solidFill>
            </a:ln>
            <a:solidFill>
              <a:sysClr val="windowText" lastClr="000000"/>
            </a:solidFill>
          </a:endParaRPr>
        </a:p>
      </xdr:txBody>
    </xdr:sp>
    <xdr:clientData/>
  </xdr:twoCellAnchor>
  <xdr:twoCellAnchor editAs="oneCell">
    <xdr:from>
      <xdr:col>17</xdr:col>
      <xdr:colOff>76200</xdr:colOff>
      <xdr:row>0</xdr:row>
      <xdr:rowOff>0</xdr:rowOff>
    </xdr:from>
    <xdr:to>
      <xdr:col>19</xdr:col>
      <xdr:colOff>449580</xdr:colOff>
      <xdr:row>5</xdr:row>
      <xdr:rowOff>0</xdr:rowOff>
    </xdr:to>
    <xdr:pic>
      <xdr:nvPicPr>
        <xdr:cNvPr id="12" name="Graphic 11" descr="Back with solid fill">
          <a:hlinkClick xmlns:r="http://schemas.openxmlformats.org/officeDocument/2006/relationships" r:id="rId1"/>
          <a:extLst>
            <a:ext uri="{FF2B5EF4-FFF2-40B4-BE49-F238E27FC236}">
              <a16:creationId xmlns:a16="http://schemas.microsoft.com/office/drawing/2014/main" id="{FC376AD7-6C93-48AB-9F85-1617F772EB1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439400" y="0"/>
          <a:ext cx="1592580" cy="914400"/>
        </a:xfrm>
        <a:prstGeom prst="rect">
          <a:avLst/>
        </a:prstGeom>
      </xdr:spPr>
    </xdr:pic>
    <xdr:clientData/>
  </xdr:twoCellAnchor>
  <xdr:twoCellAnchor editAs="oneCell">
    <xdr:from>
      <xdr:col>20</xdr:col>
      <xdr:colOff>106680</xdr:colOff>
      <xdr:row>0</xdr:row>
      <xdr:rowOff>0</xdr:rowOff>
    </xdr:from>
    <xdr:to>
      <xdr:col>22</xdr:col>
      <xdr:colOff>434340</xdr:colOff>
      <xdr:row>5</xdr:row>
      <xdr:rowOff>0</xdr:rowOff>
    </xdr:to>
    <xdr:pic>
      <xdr:nvPicPr>
        <xdr:cNvPr id="13" name="Graphic 12" descr="Back with solid fill">
          <a:hlinkClick xmlns:r="http://schemas.openxmlformats.org/officeDocument/2006/relationships" r:id="rId4"/>
          <a:extLst>
            <a:ext uri="{FF2B5EF4-FFF2-40B4-BE49-F238E27FC236}">
              <a16:creationId xmlns:a16="http://schemas.microsoft.com/office/drawing/2014/main" id="{5265BD1C-1FDD-4E1E-8A7C-C58E1D8402E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298680" y="0"/>
          <a:ext cx="1546860" cy="914400"/>
        </a:xfrm>
        <a:prstGeom prst="rect">
          <a:avLst/>
        </a:prstGeom>
      </xdr:spPr>
    </xdr:pic>
    <xdr:clientData/>
  </xdr:twoCellAnchor>
  <xdr:twoCellAnchor>
    <xdr:from>
      <xdr:col>18</xdr:col>
      <xdr:colOff>152400</xdr:colOff>
      <xdr:row>4</xdr:row>
      <xdr:rowOff>161365</xdr:rowOff>
    </xdr:from>
    <xdr:to>
      <xdr:col>19</xdr:col>
      <xdr:colOff>274320</xdr:colOff>
      <xdr:row>6</xdr:row>
      <xdr:rowOff>121920</xdr:rowOff>
    </xdr:to>
    <xdr:sp macro="" textlink="">
      <xdr:nvSpPr>
        <xdr:cNvPr id="14" name="TextBox 13">
          <a:extLst>
            <a:ext uri="{FF2B5EF4-FFF2-40B4-BE49-F238E27FC236}">
              <a16:creationId xmlns:a16="http://schemas.microsoft.com/office/drawing/2014/main" id="{21509725-5C92-4839-AC3E-B1B942D0B78F}"/>
            </a:ext>
          </a:extLst>
        </xdr:cNvPr>
        <xdr:cNvSpPr txBox="1"/>
      </xdr:nvSpPr>
      <xdr:spPr>
        <a:xfrm>
          <a:off x="11125200" y="878541"/>
          <a:ext cx="731520" cy="31914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a:ln>
                <a:solidFill>
                  <a:sysClr val="windowText" lastClr="000000"/>
                </a:solidFill>
              </a:ln>
              <a:solidFill>
                <a:sysClr val="windowText" lastClr="000000"/>
              </a:solidFill>
              <a:latin typeface="+mn-lt"/>
              <a:ea typeface="+mn-ea"/>
              <a:cs typeface="+mn-cs"/>
            </a:rPr>
            <a:t>Home</a:t>
          </a:r>
          <a:endParaRPr lang="LID4096" sz="1400">
            <a:ln>
              <a:solidFill>
                <a:sysClr val="windowText" lastClr="000000"/>
              </a:solidFill>
            </a:ln>
            <a:solidFill>
              <a:sysClr val="windowText" lastClr="000000"/>
            </a:solidFill>
            <a:latin typeface="+mn-lt"/>
            <a:ea typeface="+mn-ea"/>
            <a:cs typeface="+mn-cs"/>
          </a:endParaRPr>
        </a:p>
      </xdr:txBody>
    </xdr:sp>
    <xdr:clientData/>
  </xdr:twoCellAnchor>
  <xdr:twoCellAnchor editAs="oneCell">
    <xdr:from>
      <xdr:col>0</xdr:col>
      <xdr:colOff>0</xdr:colOff>
      <xdr:row>1</xdr:row>
      <xdr:rowOff>15240</xdr:rowOff>
    </xdr:from>
    <xdr:to>
      <xdr:col>3</xdr:col>
      <xdr:colOff>91438</xdr:colOff>
      <xdr:row>6</xdr:row>
      <xdr:rowOff>60959</xdr:rowOff>
    </xdr:to>
    <xdr:pic>
      <xdr:nvPicPr>
        <xdr:cNvPr id="15" name="Picture 14">
          <a:extLst>
            <a:ext uri="{FF2B5EF4-FFF2-40B4-BE49-F238E27FC236}">
              <a16:creationId xmlns:a16="http://schemas.microsoft.com/office/drawing/2014/main" id="{5715B269-EB60-4951-B7B1-DF6931DAFCB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198120"/>
          <a:ext cx="1920238" cy="960119"/>
        </a:xfrm>
        <a:prstGeom prst="rect">
          <a:avLst/>
        </a:prstGeom>
        <a:ln>
          <a:noFill/>
        </a:ln>
        <a:effectLst>
          <a:softEdge rad="112500"/>
        </a:effectLst>
      </xdr:spPr>
    </xdr:pic>
    <xdr:clientData/>
  </xdr:twoCellAnchor>
  <xdr:twoCellAnchor>
    <xdr:from>
      <xdr:col>0</xdr:col>
      <xdr:colOff>98612</xdr:colOff>
      <xdr:row>19</xdr:row>
      <xdr:rowOff>89648</xdr:rowOff>
    </xdr:from>
    <xdr:to>
      <xdr:col>2</xdr:col>
      <xdr:colOff>586292</xdr:colOff>
      <xdr:row>31</xdr:row>
      <xdr:rowOff>135815</xdr:rowOff>
    </xdr:to>
    <xdr:sp macro="" textlink="">
      <xdr:nvSpPr>
        <xdr:cNvPr id="22" name="Rectangle: Rounded Corners 21">
          <a:extLst>
            <a:ext uri="{FF2B5EF4-FFF2-40B4-BE49-F238E27FC236}">
              <a16:creationId xmlns:a16="http://schemas.microsoft.com/office/drawing/2014/main" id="{9710EE58-670E-4F27-9530-587E714E0E9B}"/>
            </a:ext>
          </a:extLst>
        </xdr:cNvPr>
        <xdr:cNvSpPr/>
      </xdr:nvSpPr>
      <xdr:spPr>
        <a:xfrm>
          <a:off x="98612" y="3496236"/>
          <a:ext cx="1706880" cy="2197697"/>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xdr:from>
      <xdr:col>0</xdr:col>
      <xdr:colOff>80683</xdr:colOff>
      <xdr:row>7</xdr:row>
      <xdr:rowOff>44824</xdr:rowOff>
    </xdr:from>
    <xdr:to>
      <xdr:col>2</xdr:col>
      <xdr:colOff>568363</xdr:colOff>
      <xdr:row>19</xdr:row>
      <xdr:rowOff>28240</xdr:rowOff>
    </xdr:to>
    <xdr:sp macro="" textlink="">
      <xdr:nvSpPr>
        <xdr:cNvPr id="23" name="Rectangle: Rounded Corners 22">
          <a:extLst>
            <a:ext uri="{FF2B5EF4-FFF2-40B4-BE49-F238E27FC236}">
              <a16:creationId xmlns:a16="http://schemas.microsoft.com/office/drawing/2014/main" id="{268077D7-D2F8-428C-A228-4C2B51BABC3B}"/>
            </a:ext>
          </a:extLst>
        </xdr:cNvPr>
        <xdr:cNvSpPr/>
      </xdr:nvSpPr>
      <xdr:spPr>
        <a:xfrm>
          <a:off x="80683" y="1299883"/>
          <a:ext cx="1706880" cy="2134945"/>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editAs="oneCell">
    <xdr:from>
      <xdr:col>0</xdr:col>
      <xdr:colOff>251012</xdr:colOff>
      <xdr:row>7</xdr:row>
      <xdr:rowOff>152400</xdr:rowOff>
    </xdr:from>
    <xdr:to>
      <xdr:col>2</xdr:col>
      <xdr:colOff>368898</xdr:colOff>
      <xdr:row>18</xdr:row>
      <xdr:rowOff>134471</xdr:rowOff>
    </xdr:to>
    <mc:AlternateContent xmlns:mc="http://schemas.openxmlformats.org/markup-compatibility/2006" xmlns:a14="http://schemas.microsoft.com/office/drawing/2010/main">
      <mc:Choice Requires="a14">
        <xdr:graphicFrame macro="">
          <xdr:nvGraphicFramePr>
            <xdr:cNvPr id="24" name="تقييم من 10">
              <a:extLst>
                <a:ext uri="{FF2B5EF4-FFF2-40B4-BE49-F238E27FC236}">
                  <a16:creationId xmlns:a16="http://schemas.microsoft.com/office/drawing/2014/main" id="{0313A388-7618-4B7D-AA14-D8960A8B2F46}"/>
                </a:ext>
              </a:extLst>
            </xdr:cNvPr>
            <xdr:cNvGraphicFramePr/>
          </xdr:nvGraphicFramePr>
          <xdr:xfrm>
            <a:off x="0" y="0"/>
            <a:ext cx="0" cy="0"/>
          </xdr:xfrm>
          <a:graphic>
            <a:graphicData uri="http://schemas.microsoft.com/office/drawing/2010/slicer">
              <sle:slicer xmlns:sle="http://schemas.microsoft.com/office/drawing/2010/slicer" name="تقييم من 10"/>
            </a:graphicData>
          </a:graphic>
        </xdr:graphicFrame>
      </mc:Choice>
      <mc:Fallback xmlns="">
        <xdr:sp macro="" textlink="">
          <xdr:nvSpPr>
            <xdr:cNvPr id="0" name=""/>
            <xdr:cNvSpPr>
              <a:spLocks noTextEdit="1"/>
            </xdr:cNvSpPr>
          </xdr:nvSpPr>
          <xdr:spPr>
            <a:xfrm>
              <a:off x="251012" y="1468420"/>
              <a:ext cx="1337086" cy="1814008"/>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269839</xdr:colOff>
      <xdr:row>19</xdr:row>
      <xdr:rowOff>171675</xdr:rowOff>
    </xdr:from>
    <xdr:to>
      <xdr:col>2</xdr:col>
      <xdr:colOff>422238</xdr:colOff>
      <xdr:row>31</xdr:row>
      <xdr:rowOff>28239</xdr:rowOff>
    </xdr:to>
    <mc:AlternateContent xmlns:mc="http://schemas.openxmlformats.org/markup-compatibility/2006" xmlns:a14="http://schemas.microsoft.com/office/drawing/2010/main">
      <mc:Choice Requires="a14">
        <xdr:graphicFrame macro="">
          <xdr:nvGraphicFramePr>
            <xdr:cNvPr id="25" name="عدد الايميلات ">
              <a:extLst>
                <a:ext uri="{FF2B5EF4-FFF2-40B4-BE49-F238E27FC236}">
                  <a16:creationId xmlns:a16="http://schemas.microsoft.com/office/drawing/2014/main" id="{127818FF-CF07-4A33-B532-5BC57270016C}"/>
                </a:ext>
              </a:extLst>
            </xdr:cNvPr>
            <xdr:cNvGraphicFramePr/>
          </xdr:nvGraphicFramePr>
          <xdr:xfrm>
            <a:off x="0" y="0"/>
            <a:ext cx="0" cy="0"/>
          </xdr:xfrm>
          <a:graphic>
            <a:graphicData uri="http://schemas.microsoft.com/office/drawing/2010/slicer">
              <sle:slicer xmlns:sle="http://schemas.microsoft.com/office/drawing/2010/slicer" name="عدد الايميلات "/>
            </a:graphicData>
          </a:graphic>
        </xdr:graphicFrame>
      </mc:Choice>
      <mc:Fallback xmlns="">
        <xdr:sp macro="" textlink="">
          <xdr:nvSpPr>
            <xdr:cNvPr id="0" name=""/>
            <xdr:cNvSpPr>
              <a:spLocks noTextEdit="1"/>
            </xdr:cNvSpPr>
          </xdr:nvSpPr>
          <xdr:spPr>
            <a:xfrm>
              <a:off x="269839" y="3578263"/>
              <a:ext cx="1371599" cy="2008094"/>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7</xdr:row>
      <xdr:rowOff>135815</xdr:rowOff>
    </xdr:from>
    <xdr:to>
      <xdr:col>14</xdr:col>
      <xdr:colOff>493059</xdr:colOff>
      <xdr:row>31</xdr:row>
      <xdr:rowOff>134470</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DA22B470-EF47-4CEB-8A64-636AA1C756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981200" y="1415975"/>
              <a:ext cx="7046259" cy="4387775"/>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582705</xdr:colOff>
      <xdr:row>7</xdr:row>
      <xdr:rowOff>117885</xdr:rowOff>
    </xdr:from>
    <xdr:to>
      <xdr:col>19</xdr:col>
      <xdr:colOff>8964</xdr:colOff>
      <xdr:row>31</xdr:row>
      <xdr:rowOff>80681</xdr:rowOff>
    </xdr:to>
    <xdr:graphicFrame macro="">
      <xdr:nvGraphicFramePr>
        <xdr:cNvPr id="27" name="Chart 26">
          <a:extLst>
            <a:ext uri="{FF2B5EF4-FFF2-40B4-BE49-F238E27FC236}">
              <a16:creationId xmlns:a16="http://schemas.microsoft.com/office/drawing/2014/main" id="{78A7BA57-88C3-4BBE-8342-8E055DADF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57823</xdr:colOff>
      <xdr:row>7</xdr:row>
      <xdr:rowOff>146572</xdr:rowOff>
    </xdr:from>
    <xdr:to>
      <xdr:col>26</xdr:col>
      <xdr:colOff>466165</xdr:colOff>
      <xdr:row>23</xdr:row>
      <xdr:rowOff>107576</xdr:rowOff>
    </xdr:to>
    <xdr:graphicFrame macro="">
      <xdr:nvGraphicFramePr>
        <xdr:cNvPr id="30" name="Chart 29">
          <a:extLst>
            <a:ext uri="{FF2B5EF4-FFF2-40B4-BE49-F238E27FC236}">
              <a16:creationId xmlns:a16="http://schemas.microsoft.com/office/drawing/2014/main" id="{EE41BF1D-6137-4DC2-ACB7-43641CC71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19</xdr:col>
      <xdr:colOff>80682</xdr:colOff>
      <xdr:row>23</xdr:row>
      <xdr:rowOff>170330</xdr:rowOff>
    </xdr:from>
    <xdr:to>
      <xdr:col>26</xdr:col>
      <xdr:colOff>484094</xdr:colOff>
      <xdr:row>31</xdr:row>
      <xdr:rowOff>80681</xdr:rowOff>
    </xdr:to>
    <mc:AlternateContent xmlns:mc="http://schemas.openxmlformats.org/markup-compatibility/2006" xmlns:tsle="http://schemas.microsoft.com/office/drawing/2012/timeslicer">
      <mc:Choice Requires="tsle">
        <xdr:graphicFrame macro="">
          <xdr:nvGraphicFramePr>
            <xdr:cNvPr id="31" name="تاريخ المكالمه 1">
              <a:extLst>
                <a:ext uri="{FF2B5EF4-FFF2-40B4-BE49-F238E27FC236}">
                  <a16:creationId xmlns:a16="http://schemas.microsoft.com/office/drawing/2014/main" id="{ECCD790F-EB58-494B-9B92-D9D33433DB34}"/>
                </a:ext>
              </a:extLst>
            </xdr:cNvPr>
            <xdr:cNvGraphicFramePr/>
          </xdr:nvGraphicFramePr>
          <xdr:xfrm>
            <a:off x="0" y="0"/>
            <a:ext cx="0" cy="0"/>
          </xdr:xfrm>
          <a:graphic>
            <a:graphicData uri="http://schemas.microsoft.com/office/drawing/2012/timeslicer">
              <tsle:timeslicer name="تاريخ المكالمه 1"/>
            </a:graphicData>
          </a:graphic>
        </xdr:graphicFrame>
      </mc:Choice>
      <mc:Fallback xmlns="">
        <xdr:sp macro="" textlink="">
          <xdr:nvSpPr>
            <xdr:cNvPr id="0" name=""/>
            <xdr:cNvSpPr>
              <a:spLocks noTextEdit="1"/>
            </xdr:cNvSpPr>
          </xdr:nvSpPr>
          <xdr:spPr>
            <a:xfrm>
              <a:off x="11663082" y="4294095"/>
              <a:ext cx="4670612" cy="1344704"/>
            </a:xfrm>
            <a:prstGeom prst="rect">
              <a:avLst/>
            </a:prstGeom>
            <a:solidFill>
              <a:prstClr val="white"/>
            </a:solidFill>
            <a:ln w="1">
              <a:solidFill>
                <a:prstClr val="green"/>
              </a:solidFill>
            </a:ln>
          </xdr:spPr>
          <xdr:txBody>
            <a:bodyPr vertOverflow="clip" horzOverflow="clip"/>
            <a:lstStyle/>
            <a:p>
              <a:r>
                <a:rPr lang="LID4096" sz="1100"/>
                <a:t>Timeline: Works in Excel 2013 or higher. Do not move or resize.</a:t>
              </a:r>
            </a:p>
          </xdr:txBody>
        </xdr:sp>
      </mc:Fallback>
    </mc:AlternateContent>
    <xdr:clientData/>
  </xdr:twoCellAnchor>
  <xdr:twoCellAnchor>
    <xdr:from>
      <xdr:col>22</xdr:col>
      <xdr:colOff>519953</xdr:colOff>
      <xdr:row>0</xdr:row>
      <xdr:rowOff>116541</xdr:rowOff>
    </xdr:from>
    <xdr:to>
      <xdr:col>26</xdr:col>
      <xdr:colOff>573741</xdr:colOff>
      <xdr:row>6</xdr:row>
      <xdr:rowOff>161365</xdr:rowOff>
    </xdr:to>
    <xdr:sp macro="" textlink="">
      <xdr:nvSpPr>
        <xdr:cNvPr id="33" name="Rectangle: Rounded Corners 32">
          <a:extLst>
            <a:ext uri="{FF2B5EF4-FFF2-40B4-BE49-F238E27FC236}">
              <a16:creationId xmlns:a16="http://schemas.microsoft.com/office/drawing/2014/main" id="{F3ED0C22-ABD3-4D36-B6E8-E45DB85EFE90}"/>
            </a:ext>
          </a:extLst>
        </xdr:cNvPr>
        <xdr:cNvSpPr/>
      </xdr:nvSpPr>
      <xdr:spPr>
        <a:xfrm>
          <a:off x="13931153" y="116541"/>
          <a:ext cx="2492188" cy="1120589"/>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editAs="oneCell">
    <xdr:from>
      <xdr:col>23</xdr:col>
      <xdr:colOff>8963</xdr:colOff>
      <xdr:row>1</xdr:row>
      <xdr:rowOff>0</xdr:rowOff>
    </xdr:from>
    <xdr:to>
      <xdr:col>26</xdr:col>
      <xdr:colOff>501718</xdr:colOff>
      <xdr:row>6</xdr:row>
      <xdr:rowOff>116541</xdr:rowOff>
    </xdr:to>
    <xdr:pic>
      <xdr:nvPicPr>
        <xdr:cNvPr id="34" name="Picture 33">
          <a:extLst>
            <a:ext uri="{FF2B5EF4-FFF2-40B4-BE49-F238E27FC236}">
              <a16:creationId xmlns:a16="http://schemas.microsoft.com/office/drawing/2014/main" id="{82EF2093-A229-435A-983E-3C50F98C1EAA}"/>
            </a:ext>
          </a:extLst>
        </xdr:cNvPr>
        <xdr:cNvPicPr>
          <a:picLocks noChangeAspect="1"/>
        </xdr:cNvPicPr>
      </xdr:nvPicPr>
      <xdr:blipFill>
        <a:blip xmlns:r="http://schemas.openxmlformats.org/officeDocument/2006/relationships" r:embed="rId11">
          <a:alphaModFix amt="70000"/>
          <a:extLst>
            <a:ext uri="{28A0092B-C50C-407E-A947-70E740481C1C}">
              <a14:useLocalDpi xmlns:a14="http://schemas.microsoft.com/office/drawing/2010/main" val="0"/>
            </a:ext>
          </a:extLst>
        </a:blip>
        <a:stretch>
          <a:fillRect/>
        </a:stretch>
      </xdr:blipFill>
      <xdr:spPr>
        <a:xfrm>
          <a:off x="14029763" y="179294"/>
          <a:ext cx="2321555" cy="1013012"/>
        </a:xfrm>
        <a:prstGeom prst="rect">
          <a:avLst/>
        </a:prstGeom>
        <a:ln>
          <a:noFill/>
        </a:ln>
        <a:effectLst>
          <a:softEdge rad="112500"/>
        </a:effectLst>
      </xdr:spPr>
    </xdr:pic>
    <xdr:clientData/>
  </xdr:twoCellAnchor>
  <xdr:twoCellAnchor>
    <xdr:from>
      <xdr:col>6</xdr:col>
      <xdr:colOff>410136</xdr:colOff>
      <xdr:row>1</xdr:row>
      <xdr:rowOff>56478</xdr:rowOff>
    </xdr:from>
    <xdr:to>
      <xdr:col>9</xdr:col>
      <xdr:colOff>417756</xdr:colOff>
      <xdr:row>5</xdr:row>
      <xdr:rowOff>174812</xdr:rowOff>
    </xdr:to>
    <xdr:sp macro="" textlink="">
      <xdr:nvSpPr>
        <xdr:cNvPr id="3" name="Rectangle: Rounded Corners 2">
          <a:extLst>
            <a:ext uri="{FF2B5EF4-FFF2-40B4-BE49-F238E27FC236}">
              <a16:creationId xmlns:a16="http://schemas.microsoft.com/office/drawing/2014/main" id="{9472F250-DE4D-4620-9B66-0B28A1245560}"/>
            </a:ext>
          </a:extLst>
        </xdr:cNvPr>
        <xdr:cNvSpPr/>
      </xdr:nvSpPr>
      <xdr:spPr>
        <a:xfrm>
          <a:off x="4067736" y="235772"/>
          <a:ext cx="1836420" cy="835511"/>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متوسط التقيمات </a:t>
          </a:r>
          <a:endParaRPr lang="LID4096" sz="1400" b="1">
            <a:solidFill>
              <a:sysClr val="windowText" lastClr="000000"/>
            </a:solidFill>
            <a:latin typeface="+mn-lt"/>
            <a:ea typeface="+mn-ea"/>
            <a:cs typeface="+mn-cs"/>
          </a:endParaRPr>
        </a:p>
      </xdr:txBody>
    </xdr:sp>
    <xdr:clientData/>
  </xdr:twoCellAnchor>
  <xdr:twoCellAnchor>
    <xdr:from>
      <xdr:col>7</xdr:col>
      <xdr:colOff>387275</xdr:colOff>
      <xdr:row>3</xdr:row>
      <xdr:rowOff>4483</xdr:rowOff>
    </xdr:from>
    <xdr:to>
      <xdr:col>9</xdr:col>
      <xdr:colOff>10758</xdr:colOff>
      <xdr:row>5</xdr:row>
      <xdr:rowOff>37651</xdr:rowOff>
    </xdr:to>
    <xdr:sp macro="" textlink="Pivot_Table!J4">
      <xdr:nvSpPr>
        <xdr:cNvPr id="16" name="TextBox 15">
          <a:extLst>
            <a:ext uri="{FF2B5EF4-FFF2-40B4-BE49-F238E27FC236}">
              <a16:creationId xmlns:a16="http://schemas.microsoft.com/office/drawing/2014/main" id="{9235ED21-A48B-44F8-A846-0F45C21A8C1E}"/>
            </a:ext>
          </a:extLst>
        </xdr:cNvPr>
        <xdr:cNvSpPr txBox="1"/>
      </xdr:nvSpPr>
      <xdr:spPr>
        <a:xfrm>
          <a:off x="4654475" y="542365"/>
          <a:ext cx="842683" cy="391757"/>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7E7010-BBB2-410C-9793-8E58C74FD9CC}" type="TxLink">
            <a:rPr lang="en-US" sz="2400" b="0" i="0" u="none" strike="noStrike">
              <a:ln>
                <a:solidFill>
                  <a:sysClr val="windowText" lastClr="000000"/>
                </a:solidFill>
              </a:ln>
              <a:solidFill>
                <a:sysClr val="windowText" lastClr="000000"/>
              </a:solidFill>
              <a:latin typeface="Calibri"/>
              <a:ea typeface="Calibri"/>
              <a:cs typeface="Calibri"/>
            </a:rPr>
            <a:pPr marL="0" indent="0"/>
            <a:t>7.357566766</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9</xdr:col>
      <xdr:colOff>547296</xdr:colOff>
      <xdr:row>1</xdr:row>
      <xdr:rowOff>41238</xdr:rowOff>
    </xdr:from>
    <xdr:to>
      <xdr:col>12</xdr:col>
      <xdr:colOff>554916</xdr:colOff>
      <xdr:row>5</xdr:row>
      <xdr:rowOff>163158</xdr:rowOff>
    </xdr:to>
    <xdr:sp macro="" textlink="">
      <xdr:nvSpPr>
        <xdr:cNvPr id="17" name="Rectangle: Rounded Corners 16">
          <a:extLst>
            <a:ext uri="{FF2B5EF4-FFF2-40B4-BE49-F238E27FC236}">
              <a16:creationId xmlns:a16="http://schemas.microsoft.com/office/drawing/2014/main" id="{07F39BF0-8A75-42C8-928D-39E67108D0F3}"/>
            </a:ext>
          </a:extLst>
        </xdr:cNvPr>
        <xdr:cNvSpPr/>
      </xdr:nvSpPr>
      <xdr:spPr>
        <a:xfrm>
          <a:off x="6033696" y="220532"/>
          <a:ext cx="1836420" cy="839097"/>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اعلى تقييم</a:t>
          </a:r>
          <a:endParaRPr lang="LID4096" sz="1400" b="1">
            <a:solidFill>
              <a:sysClr val="windowText" lastClr="000000"/>
            </a:solidFill>
            <a:latin typeface="+mn-lt"/>
            <a:ea typeface="+mn-ea"/>
            <a:cs typeface="+mn-cs"/>
          </a:endParaRPr>
        </a:p>
      </xdr:txBody>
    </xdr:sp>
    <xdr:clientData/>
  </xdr:twoCellAnchor>
  <xdr:twoCellAnchor>
    <xdr:from>
      <xdr:col>11</xdr:col>
      <xdr:colOff>25103</xdr:colOff>
      <xdr:row>3</xdr:row>
      <xdr:rowOff>44824</xdr:rowOff>
    </xdr:from>
    <xdr:to>
      <xdr:col>11</xdr:col>
      <xdr:colOff>573743</xdr:colOff>
      <xdr:row>5</xdr:row>
      <xdr:rowOff>103095</xdr:rowOff>
    </xdr:to>
    <xdr:sp macro="" textlink="Pivot_Table!L4">
      <xdr:nvSpPr>
        <xdr:cNvPr id="20" name="TextBox 19">
          <a:extLst>
            <a:ext uri="{FF2B5EF4-FFF2-40B4-BE49-F238E27FC236}">
              <a16:creationId xmlns:a16="http://schemas.microsoft.com/office/drawing/2014/main" id="{51971CBE-9F82-44F5-8C95-42EF4DB8A28F}"/>
            </a:ext>
          </a:extLst>
        </xdr:cNvPr>
        <xdr:cNvSpPr txBox="1"/>
      </xdr:nvSpPr>
      <xdr:spPr>
        <a:xfrm>
          <a:off x="6730703" y="582706"/>
          <a:ext cx="548640" cy="416860"/>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E74E3B-AC9D-4774-8017-4253783BFB06}" type="TxLink">
            <a:rPr lang="en-US" sz="2400" b="0" i="0" u="none" strike="noStrike">
              <a:ln>
                <a:solidFill>
                  <a:sysClr val="windowText" lastClr="000000"/>
                </a:solidFill>
              </a:ln>
              <a:solidFill>
                <a:sysClr val="windowText" lastClr="000000"/>
              </a:solidFill>
              <a:latin typeface="Calibri"/>
              <a:ea typeface="Calibri"/>
              <a:cs typeface="Calibri"/>
            </a:rPr>
            <a:pPr marL="0" indent="0"/>
            <a:t>10</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13</xdr:col>
      <xdr:colOff>82476</xdr:colOff>
      <xdr:row>1</xdr:row>
      <xdr:rowOff>41238</xdr:rowOff>
    </xdr:from>
    <xdr:to>
      <xdr:col>16</xdr:col>
      <xdr:colOff>90096</xdr:colOff>
      <xdr:row>5</xdr:row>
      <xdr:rowOff>163158</xdr:rowOff>
    </xdr:to>
    <xdr:sp macro="" textlink="">
      <xdr:nvSpPr>
        <xdr:cNvPr id="21" name="Rectangle: Rounded Corners 20">
          <a:extLst>
            <a:ext uri="{FF2B5EF4-FFF2-40B4-BE49-F238E27FC236}">
              <a16:creationId xmlns:a16="http://schemas.microsoft.com/office/drawing/2014/main" id="{2A3BC599-2C65-4E03-8EE1-C27206F41507}"/>
            </a:ext>
          </a:extLst>
        </xdr:cNvPr>
        <xdr:cNvSpPr/>
      </xdr:nvSpPr>
      <xdr:spPr>
        <a:xfrm>
          <a:off x="8007276" y="220532"/>
          <a:ext cx="1836420" cy="839097"/>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اقل تقييم</a:t>
          </a:r>
          <a:endParaRPr lang="LID4096" sz="1400" b="1">
            <a:solidFill>
              <a:sysClr val="windowText" lastClr="000000"/>
            </a:solidFill>
            <a:latin typeface="+mn-lt"/>
            <a:ea typeface="+mn-ea"/>
            <a:cs typeface="+mn-cs"/>
          </a:endParaRPr>
        </a:p>
      </xdr:txBody>
    </xdr:sp>
    <xdr:clientData/>
  </xdr:twoCellAnchor>
  <xdr:twoCellAnchor>
    <xdr:from>
      <xdr:col>14</xdr:col>
      <xdr:colOff>216946</xdr:colOff>
      <xdr:row>3</xdr:row>
      <xdr:rowOff>49308</xdr:rowOff>
    </xdr:from>
    <xdr:to>
      <xdr:col>15</xdr:col>
      <xdr:colOff>155986</xdr:colOff>
      <xdr:row>5</xdr:row>
      <xdr:rowOff>49306</xdr:rowOff>
    </xdr:to>
    <xdr:sp macro="" textlink="Pivot_Table!N4">
      <xdr:nvSpPr>
        <xdr:cNvPr id="28" name="TextBox 27">
          <a:extLst>
            <a:ext uri="{FF2B5EF4-FFF2-40B4-BE49-F238E27FC236}">
              <a16:creationId xmlns:a16="http://schemas.microsoft.com/office/drawing/2014/main" id="{6B5D2300-50B2-46AF-B306-8642F880F27C}"/>
            </a:ext>
          </a:extLst>
        </xdr:cNvPr>
        <xdr:cNvSpPr txBox="1"/>
      </xdr:nvSpPr>
      <xdr:spPr>
        <a:xfrm>
          <a:off x="8751346" y="587190"/>
          <a:ext cx="548640" cy="358587"/>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513A3E-7E89-4B68-BCB9-66991AE979A4}" type="TxLink">
            <a:rPr lang="en-US" sz="2400" b="0" i="0" u="none" strike="noStrike">
              <a:ln>
                <a:solidFill>
                  <a:sysClr val="windowText" lastClr="000000"/>
                </a:solidFill>
              </a:ln>
              <a:solidFill>
                <a:sysClr val="windowText" lastClr="000000"/>
              </a:solidFill>
              <a:latin typeface="Calibri"/>
              <a:ea typeface="Calibri"/>
              <a:cs typeface="Calibri"/>
            </a:rPr>
            <a:pPr marL="0" indent="0"/>
            <a:t>2</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3</xdr:col>
      <xdr:colOff>288664</xdr:colOff>
      <xdr:row>1</xdr:row>
      <xdr:rowOff>76200</xdr:rowOff>
    </xdr:from>
    <xdr:to>
      <xdr:col>6</xdr:col>
      <xdr:colOff>296284</xdr:colOff>
      <xdr:row>6</xdr:row>
      <xdr:rowOff>15240</xdr:rowOff>
    </xdr:to>
    <xdr:sp macro="" textlink="">
      <xdr:nvSpPr>
        <xdr:cNvPr id="29" name="Rectangle: Rounded Corners 28">
          <a:extLst>
            <a:ext uri="{FF2B5EF4-FFF2-40B4-BE49-F238E27FC236}">
              <a16:creationId xmlns:a16="http://schemas.microsoft.com/office/drawing/2014/main" id="{259DFFA5-FB48-4765-95A3-6DF442254605}"/>
            </a:ext>
          </a:extLst>
        </xdr:cNvPr>
        <xdr:cNvSpPr/>
      </xdr:nvSpPr>
      <xdr:spPr>
        <a:xfrm>
          <a:off x="2117464" y="255494"/>
          <a:ext cx="1836420" cy="835511"/>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النسبة التى تم تحليلها </a:t>
          </a:r>
          <a:endParaRPr lang="LID4096" sz="1400" b="1">
            <a:solidFill>
              <a:sysClr val="windowText" lastClr="000000"/>
            </a:solidFill>
            <a:latin typeface="+mn-lt"/>
            <a:ea typeface="+mn-ea"/>
            <a:cs typeface="+mn-cs"/>
          </a:endParaRPr>
        </a:p>
      </xdr:txBody>
    </xdr:sp>
    <xdr:clientData/>
  </xdr:twoCellAnchor>
  <xdr:twoCellAnchor>
    <xdr:from>
      <xdr:col>3</xdr:col>
      <xdr:colOff>565674</xdr:colOff>
      <xdr:row>3</xdr:row>
      <xdr:rowOff>33171</xdr:rowOff>
    </xdr:from>
    <xdr:to>
      <xdr:col>5</xdr:col>
      <xdr:colOff>182432</xdr:colOff>
      <xdr:row>5</xdr:row>
      <xdr:rowOff>118334</xdr:rowOff>
    </xdr:to>
    <xdr:sp macro="" textlink="">
      <xdr:nvSpPr>
        <xdr:cNvPr id="32" name="TextBox 31">
          <a:extLst>
            <a:ext uri="{FF2B5EF4-FFF2-40B4-BE49-F238E27FC236}">
              <a16:creationId xmlns:a16="http://schemas.microsoft.com/office/drawing/2014/main" id="{2A1E67DF-BF96-4204-A67F-F6033A66D120}"/>
            </a:ext>
          </a:extLst>
        </xdr:cNvPr>
        <xdr:cNvSpPr txBox="1"/>
      </xdr:nvSpPr>
      <xdr:spPr>
        <a:xfrm>
          <a:off x="2394474" y="571053"/>
          <a:ext cx="835958" cy="443752"/>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rtl="1"/>
          <a:r>
            <a:rPr lang="ar-EG" sz="2400" b="0" i="0" u="none" strike="noStrike">
              <a:ln>
                <a:solidFill>
                  <a:sysClr val="windowText" lastClr="000000"/>
                </a:solidFill>
              </a:ln>
              <a:solidFill>
                <a:sysClr val="windowText" lastClr="000000"/>
              </a:solidFill>
              <a:latin typeface="Calibri"/>
              <a:ea typeface="Calibri"/>
              <a:cs typeface="Calibri"/>
            </a:rPr>
            <a:t>5%</a:t>
          </a:r>
          <a:endParaRPr lang="en-US"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138505</xdr:colOff>
      <xdr:row>7</xdr:row>
      <xdr:rowOff>56926</xdr:rowOff>
    </xdr:from>
    <xdr:to>
      <xdr:col>26</xdr:col>
      <xdr:colOff>547296</xdr:colOff>
      <xdr:row>32</xdr:row>
      <xdr:rowOff>0</xdr:rowOff>
    </xdr:to>
    <xdr:sp macro="" textlink="">
      <xdr:nvSpPr>
        <xdr:cNvPr id="2" name="Rectangle 1">
          <a:extLst>
            <a:ext uri="{FF2B5EF4-FFF2-40B4-BE49-F238E27FC236}">
              <a16:creationId xmlns:a16="http://schemas.microsoft.com/office/drawing/2014/main" id="{3AE5A598-F022-4B7D-AFCA-1B73BDD6A91C}"/>
            </a:ext>
          </a:extLst>
        </xdr:cNvPr>
        <xdr:cNvSpPr/>
      </xdr:nvSpPr>
      <xdr:spPr>
        <a:xfrm>
          <a:off x="1967305" y="1337086"/>
          <a:ext cx="14429591" cy="4515074"/>
        </a:xfrm>
        <a:prstGeom prst="rect">
          <a:avLst/>
        </a:prstGeom>
        <a:solidFill>
          <a:schemeClr val="accent6">
            <a:lumMod val="75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xdr:from>
      <xdr:col>3</xdr:col>
      <xdr:colOff>144780</xdr:colOff>
      <xdr:row>0</xdr:row>
      <xdr:rowOff>121920</xdr:rowOff>
    </xdr:from>
    <xdr:to>
      <xdr:col>16</xdr:col>
      <xdr:colOff>274320</xdr:colOff>
      <xdr:row>6</xdr:row>
      <xdr:rowOff>121920</xdr:rowOff>
    </xdr:to>
    <xdr:sp macro="" textlink="">
      <xdr:nvSpPr>
        <xdr:cNvPr id="3" name="Rectangle: Rounded Corners 2">
          <a:extLst>
            <a:ext uri="{FF2B5EF4-FFF2-40B4-BE49-F238E27FC236}">
              <a16:creationId xmlns:a16="http://schemas.microsoft.com/office/drawing/2014/main" id="{14E007E8-3125-4134-B123-DE312E4594E4}"/>
            </a:ext>
          </a:extLst>
        </xdr:cNvPr>
        <xdr:cNvSpPr/>
      </xdr:nvSpPr>
      <xdr:spPr>
        <a:xfrm>
          <a:off x="1973580" y="121920"/>
          <a:ext cx="8054340" cy="1097280"/>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xdr:from>
      <xdr:col>20</xdr:col>
      <xdr:colOff>259080</xdr:colOff>
      <xdr:row>5</xdr:row>
      <xdr:rowOff>15240</xdr:rowOff>
    </xdr:from>
    <xdr:to>
      <xdr:col>22</xdr:col>
      <xdr:colOff>198120</xdr:colOff>
      <xdr:row>6</xdr:row>
      <xdr:rowOff>91440</xdr:rowOff>
    </xdr:to>
    <xdr:sp macro="" textlink="">
      <xdr:nvSpPr>
        <xdr:cNvPr id="4" name="TextBox 3">
          <a:extLst>
            <a:ext uri="{FF2B5EF4-FFF2-40B4-BE49-F238E27FC236}">
              <a16:creationId xmlns:a16="http://schemas.microsoft.com/office/drawing/2014/main" id="{3B9486BA-BC0D-4B38-B934-A6B3261D8FEE}"/>
            </a:ext>
          </a:extLst>
        </xdr:cNvPr>
        <xdr:cNvSpPr txBox="1"/>
      </xdr:nvSpPr>
      <xdr:spPr>
        <a:xfrm>
          <a:off x="12451080" y="929640"/>
          <a:ext cx="1158240" cy="259080"/>
        </a:xfrm>
        <a:prstGeom prst="rect">
          <a:avLst/>
        </a:prstGeom>
        <a:solidFill>
          <a:schemeClr val="accent4">
            <a:lumMod val="20000"/>
            <a:lumOff val="8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ln>
                <a:solidFill>
                  <a:sysClr val="windowText" lastClr="000000"/>
                </a:solidFill>
              </a:ln>
              <a:solidFill>
                <a:sysClr val="windowText" lastClr="000000"/>
              </a:solidFill>
              <a:latin typeface="+mn-lt"/>
              <a:ea typeface="+mn-ea"/>
              <a:cs typeface="+mn-cs"/>
            </a:rPr>
            <a:t>To Next Page </a:t>
          </a:r>
          <a:endParaRPr lang="LID4096" sz="1400">
            <a:ln>
              <a:solidFill>
                <a:sysClr val="windowText" lastClr="000000"/>
              </a:solidFill>
            </a:ln>
            <a:solidFill>
              <a:sysClr val="windowText" lastClr="000000"/>
            </a:solidFill>
            <a:latin typeface="+mn-lt"/>
            <a:ea typeface="+mn-ea"/>
            <a:cs typeface="+mn-cs"/>
          </a:endParaRPr>
        </a:p>
      </xdr:txBody>
    </xdr:sp>
    <xdr:clientData/>
  </xdr:twoCellAnchor>
  <xdr:twoCellAnchor editAs="oneCell">
    <xdr:from>
      <xdr:col>17</xdr:col>
      <xdr:colOff>76200</xdr:colOff>
      <xdr:row>0</xdr:row>
      <xdr:rowOff>0</xdr:rowOff>
    </xdr:from>
    <xdr:to>
      <xdr:col>19</xdr:col>
      <xdr:colOff>449580</xdr:colOff>
      <xdr:row>5</xdr:row>
      <xdr:rowOff>0</xdr:rowOff>
    </xdr:to>
    <xdr:pic>
      <xdr:nvPicPr>
        <xdr:cNvPr id="5" name="Graphic 4" descr="Back with solid fill">
          <a:hlinkClick xmlns:r="http://schemas.openxmlformats.org/officeDocument/2006/relationships" r:id="rId1"/>
          <a:extLst>
            <a:ext uri="{FF2B5EF4-FFF2-40B4-BE49-F238E27FC236}">
              <a16:creationId xmlns:a16="http://schemas.microsoft.com/office/drawing/2014/main" id="{9A6DB874-A0FA-4059-B1FB-13239022B4C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439400" y="0"/>
          <a:ext cx="1592580" cy="914400"/>
        </a:xfrm>
        <a:prstGeom prst="rect">
          <a:avLst/>
        </a:prstGeom>
      </xdr:spPr>
    </xdr:pic>
    <xdr:clientData/>
  </xdr:twoCellAnchor>
  <xdr:twoCellAnchor editAs="oneCell">
    <xdr:from>
      <xdr:col>20</xdr:col>
      <xdr:colOff>106680</xdr:colOff>
      <xdr:row>0</xdr:row>
      <xdr:rowOff>0</xdr:rowOff>
    </xdr:from>
    <xdr:to>
      <xdr:col>22</xdr:col>
      <xdr:colOff>434340</xdr:colOff>
      <xdr:row>5</xdr:row>
      <xdr:rowOff>0</xdr:rowOff>
    </xdr:to>
    <xdr:pic>
      <xdr:nvPicPr>
        <xdr:cNvPr id="6" name="Graphic 5" descr="Back with solid fill">
          <a:hlinkClick xmlns:r="http://schemas.openxmlformats.org/officeDocument/2006/relationships" r:id="rId4"/>
          <a:extLst>
            <a:ext uri="{FF2B5EF4-FFF2-40B4-BE49-F238E27FC236}">
              <a16:creationId xmlns:a16="http://schemas.microsoft.com/office/drawing/2014/main" id="{96FA896A-53BB-4FC0-9810-4D86182972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298680" y="0"/>
          <a:ext cx="1546860" cy="914400"/>
        </a:xfrm>
        <a:prstGeom prst="rect">
          <a:avLst/>
        </a:prstGeom>
      </xdr:spPr>
    </xdr:pic>
    <xdr:clientData/>
  </xdr:twoCellAnchor>
  <xdr:twoCellAnchor>
    <xdr:from>
      <xdr:col>18</xdr:col>
      <xdr:colOff>152400</xdr:colOff>
      <xdr:row>5</xdr:row>
      <xdr:rowOff>0</xdr:rowOff>
    </xdr:from>
    <xdr:to>
      <xdr:col>19</xdr:col>
      <xdr:colOff>274320</xdr:colOff>
      <xdr:row>6</xdr:row>
      <xdr:rowOff>121920</xdr:rowOff>
    </xdr:to>
    <xdr:sp macro="" textlink="">
      <xdr:nvSpPr>
        <xdr:cNvPr id="7" name="TextBox 6">
          <a:extLst>
            <a:ext uri="{FF2B5EF4-FFF2-40B4-BE49-F238E27FC236}">
              <a16:creationId xmlns:a16="http://schemas.microsoft.com/office/drawing/2014/main" id="{A944FAA0-094F-4FA4-8461-42914B5232BB}"/>
            </a:ext>
          </a:extLst>
        </xdr:cNvPr>
        <xdr:cNvSpPr txBox="1"/>
      </xdr:nvSpPr>
      <xdr:spPr>
        <a:xfrm>
          <a:off x="11125200" y="896471"/>
          <a:ext cx="731520" cy="301214"/>
        </a:xfrm>
        <a:prstGeom prst="rect">
          <a:avLst/>
        </a:prstGeom>
        <a:solidFill>
          <a:schemeClr val="accent4">
            <a:lumMod val="20000"/>
            <a:lumOff val="8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a:ln>
                <a:solidFill>
                  <a:sysClr val="windowText" lastClr="000000"/>
                </a:solidFill>
              </a:ln>
              <a:solidFill>
                <a:sysClr val="windowText" lastClr="000000"/>
              </a:solidFill>
              <a:latin typeface="+mn-lt"/>
              <a:ea typeface="+mn-ea"/>
              <a:cs typeface="+mn-cs"/>
            </a:rPr>
            <a:t>Home</a:t>
          </a:r>
          <a:endParaRPr lang="LID4096" sz="1400">
            <a:ln>
              <a:solidFill>
                <a:sysClr val="windowText" lastClr="000000"/>
              </a:solidFill>
            </a:ln>
            <a:solidFill>
              <a:sysClr val="windowText" lastClr="000000"/>
            </a:solidFill>
            <a:latin typeface="+mn-lt"/>
            <a:ea typeface="+mn-ea"/>
            <a:cs typeface="+mn-cs"/>
          </a:endParaRPr>
        </a:p>
      </xdr:txBody>
    </xdr:sp>
    <xdr:clientData/>
  </xdr:twoCellAnchor>
  <xdr:twoCellAnchor editAs="oneCell">
    <xdr:from>
      <xdr:col>0</xdr:col>
      <xdr:colOff>0</xdr:colOff>
      <xdr:row>1</xdr:row>
      <xdr:rowOff>15240</xdr:rowOff>
    </xdr:from>
    <xdr:to>
      <xdr:col>3</xdr:col>
      <xdr:colOff>91438</xdr:colOff>
      <xdr:row>6</xdr:row>
      <xdr:rowOff>60959</xdr:rowOff>
    </xdr:to>
    <xdr:pic>
      <xdr:nvPicPr>
        <xdr:cNvPr id="8" name="Picture 7">
          <a:extLst>
            <a:ext uri="{FF2B5EF4-FFF2-40B4-BE49-F238E27FC236}">
              <a16:creationId xmlns:a16="http://schemas.microsoft.com/office/drawing/2014/main" id="{E1A657EA-2A2B-43B9-98B9-E21EC99D75E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198120"/>
          <a:ext cx="1920238" cy="960119"/>
        </a:xfrm>
        <a:prstGeom prst="rect">
          <a:avLst/>
        </a:prstGeom>
        <a:ln>
          <a:noFill/>
        </a:ln>
        <a:effectLst>
          <a:softEdge rad="112500"/>
        </a:effectLst>
      </xdr:spPr>
    </xdr:pic>
    <xdr:clientData/>
  </xdr:twoCellAnchor>
  <xdr:twoCellAnchor>
    <xdr:from>
      <xdr:col>0</xdr:col>
      <xdr:colOff>98612</xdr:colOff>
      <xdr:row>19</xdr:row>
      <xdr:rowOff>89648</xdr:rowOff>
    </xdr:from>
    <xdr:to>
      <xdr:col>2</xdr:col>
      <xdr:colOff>586292</xdr:colOff>
      <xdr:row>31</xdr:row>
      <xdr:rowOff>135815</xdr:rowOff>
    </xdr:to>
    <xdr:sp macro="" textlink="">
      <xdr:nvSpPr>
        <xdr:cNvPr id="9" name="Rectangle: Rounded Corners 8">
          <a:extLst>
            <a:ext uri="{FF2B5EF4-FFF2-40B4-BE49-F238E27FC236}">
              <a16:creationId xmlns:a16="http://schemas.microsoft.com/office/drawing/2014/main" id="{57DFFD06-75C8-472D-9A43-699D02A83531}"/>
            </a:ext>
          </a:extLst>
        </xdr:cNvPr>
        <xdr:cNvSpPr/>
      </xdr:nvSpPr>
      <xdr:spPr>
        <a:xfrm>
          <a:off x="98612" y="3564368"/>
          <a:ext cx="1706880" cy="2240727"/>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xdr:from>
      <xdr:col>0</xdr:col>
      <xdr:colOff>80683</xdr:colOff>
      <xdr:row>7</xdr:row>
      <xdr:rowOff>44824</xdr:rowOff>
    </xdr:from>
    <xdr:to>
      <xdr:col>2</xdr:col>
      <xdr:colOff>568363</xdr:colOff>
      <xdr:row>19</xdr:row>
      <xdr:rowOff>28240</xdr:rowOff>
    </xdr:to>
    <xdr:sp macro="" textlink="">
      <xdr:nvSpPr>
        <xdr:cNvPr id="10" name="Rectangle: Rounded Corners 9">
          <a:extLst>
            <a:ext uri="{FF2B5EF4-FFF2-40B4-BE49-F238E27FC236}">
              <a16:creationId xmlns:a16="http://schemas.microsoft.com/office/drawing/2014/main" id="{3E63D742-AF01-4843-B411-BC9F4A6204D1}"/>
            </a:ext>
          </a:extLst>
        </xdr:cNvPr>
        <xdr:cNvSpPr/>
      </xdr:nvSpPr>
      <xdr:spPr>
        <a:xfrm>
          <a:off x="80683" y="1324984"/>
          <a:ext cx="1706880" cy="2177976"/>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editAs="oneCell">
    <xdr:from>
      <xdr:col>0</xdr:col>
      <xdr:colOff>251012</xdr:colOff>
      <xdr:row>7</xdr:row>
      <xdr:rowOff>116542</xdr:rowOff>
    </xdr:from>
    <xdr:to>
      <xdr:col>2</xdr:col>
      <xdr:colOff>368898</xdr:colOff>
      <xdr:row>18</xdr:row>
      <xdr:rowOff>44825</xdr:rowOff>
    </xdr:to>
    <mc:AlternateContent xmlns:mc="http://schemas.openxmlformats.org/markup-compatibility/2006" xmlns:a14="http://schemas.microsoft.com/office/drawing/2010/main">
      <mc:Choice Requires="a14">
        <xdr:graphicFrame macro="">
          <xdr:nvGraphicFramePr>
            <xdr:cNvPr id="11" name="تقييم من 12">
              <a:extLst>
                <a:ext uri="{FF2B5EF4-FFF2-40B4-BE49-F238E27FC236}">
                  <a16:creationId xmlns:a16="http://schemas.microsoft.com/office/drawing/2014/main" id="{8DA4A3F8-92CE-426C-81FC-F276D57A4588}"/>
                </a:ext>
              </a:extLst>
            </xdr:cNvPr>
            <xdr:cNvGraphicFramePr/>
          </xdr:nvGraphicFramePr>
          <xdr:xfrm>
            <a:off x="0" y="0"/>
            <a:ext cx="0" cy="0"/>
          </xdr:xfrm>
          <a:graphic>
            <a:graphicData uri="http://schemas.microsoft.com/office/drawing/2010/slicer">
              <sle:slicer xmlns:sle="http://schemas.microsoft.com/office/drawing/2010/slicer" name="تقييم من 12"/>
            </a:graphicData>
          </a:graphic>
        </xdr:graphicFrame>
      </mc:Choice>
      <mc:Fallback xmlns="">
        <xdr:sp macro="" textlink="">
          <xdr:nvSpPr>
            <xdr:cNvPr id="0" name=""/>
            <xdr:cNvSpPr>
              <a:spLocks noTextEdit="1"/>
            </xdr:cNvSpPr>
          </xdr:nvSpPr>
          <xdr:spPr>
            <a:xfrm>
              <a:off x="251012" y="1468420"/>
              <a:ext cx="1337086" cy="1814008"/>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269839</xdr:colOff>
      <xdr:row>19</xdr:row>
      <xdr:rowOff>171675</xdr:rowOff>
    </xdr:from>
    <xdr:to>
      <xdr:col>2</xdr:col>
      <xdr:colOff>422238</xdr:colOff>
      <xdr:row>31</xdr:row>
      <xdr:rowOff>28239</xdr:rowOff>
    </xdr:to>
    <mc:AlternateContent xmlns:mc="http://schemas.openxmlformats.org/markup-compatibility/2006" xmlns:a14="http://schemas.microsoft.com/office/drawing/2010/main">
      <mc:Choice Requires="a14">
        <xdr:graphicFrame macro="">
          <xdr:nvGraphicFramePr>
            <xdr:cNvPr id="12" name="عدد الايميلات  2">
              <a:extLst>
                <a:ext uri="{FF2B5EF4-FFF2-40B4-BE49-F238E27FC236}">
                  <a16:creationId xmlns:a16="http://schemas.microsoft.com/office/drawing/2014/main" id="{6B99EAD5-6378-42C5-96DB-9E629C97E46F}"/>
                </a:ext>
              </a:extLst>
            </xdr:cNvPr>
            <xdr:cNvGraphicFramePr/>
          </xdr:nvGraphicFramePr>
          <xdr:xfrm>
            <a:off x="0" y="0"/>
            <a:ext cx="0" cy="0"/>
          </xdr:xfrm>
          <a:graphic>
            <a:graphicData uri="http://schemas.microsoft.com/office/drawing/2010/slicer">
              <sle:slicer xmlns:sle="http://schemas.microsoft.com/office/drawing/2010/slicer" name="عدد الايميلات  2"/>
            </a:graphicData>
          </a:graphic>
        </xdr:graphicFrame>
      </mc:Choice>
      <mc:Fallback xmlns="">
        <xdr:sp macro="" textlink="">
          <xdr:nvSpPr>
            <xdr:cNvPr id="0" name=""/>
            <xdr:cNvSpPr>
              <a:spLocks noTextEdit="1"/>
            </xdr:cNvSpPr>
          </xdr:nvSpPr>
          <xdr:spPr>
            <a:xfrm>
              <a:off x="269839" y="3578263"/>
              <a:ext cx="1371599" cy="2008094"/>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519953</xdr:colOff>
      <xdr:row>0</xdr:row>
      <xdr:rowOff>116541</xdr:rowOff>
    </xdr:from>
    <xdr:to>
      <xdr:col>26</xdr:col>
      <xdr:colOff>573741</xdr:colOff>
      <xdr:row>6</xdr:row>
      <xdr:rowOff>161365</xdr:rowOff>
    </xdr:to>
    <xdr:sp macro="" textlink="">
      <xdr:nvSpPr>
        <xdr:cNvPr id="13" name="Rectangle: Rounded Corners 12">
          <a:extLst>
            <a:ext uri="{FF2B5EF4-FFF2-40B4-BE49-F238E27FC236}">
              <a16:creationId xmlns:a16="http://schemas.microsoft.com/office/drawing/2014/main" id="{57E37A6B-BF9F-43DC-87F6-5AB415BD805C}"/>
            </a:ext>
          </a:extLst>
        </xdr:cNvPr>
        <xdr:cNvSpPr/>
      </xdr:nvSpPr>
      <xdr:spPr>
        <a:xfrm>
          <a:off x="13931153" y="116541"/>
          <a:ext cx="2492188" cy="1142104"/>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editAs="oneCell">
    <xdr:from>
      <xdr:col>23</xdr:col>
      <xdr:colOff>8963</xdr:colOff>
      <xdr:row>1</xdr:row>
      <xdr:rowOff>0</xdr:rowOff>
    </xdr:from>
    <xdr:to>
      <xdr:col>26</xdr:col>
      <xdr:colOff>501718</xdr:colOff>
      <xdr:row>6</xdr:row>
      <xdr:rowOff>116541</xdr:rowOff>
    </xdr:to>
    <xdr:pic>
      <xdr:nvPicPr>
        <xdr:cNvPr id="14" name="Picture 13">
          <a:extLst>
            <a:ext uri="{FF2B5EF4-FFF2-40B4-BE49-F238E27FC236}">
              <a16:creationId xmlns:a16="http://schemas.microsoft.com/office/drawing/2014/main" id="{507C0921-0B91-41AD-A3CA-94343A1B5105}"/>
            </a:ext>
          </a:extLst>
        </xdr:cNvPr>
        <xdr:cNvPicPr>
          <a:picLocks noChangeAspect="1"/>
        </xdr:cNvPicPr>
      </xdr:nvPicPr>
      <xdr:blipFill>
        <a:blip xmlns:r="http://schemas.openxmlformats.org/officeDocument/2006/relationships" r:embed="rId8">
          <a:alphaModFix amt="70000"/>
          <a:extLst>
            <a:ext uri="{28A0092B-C50C-407E-A947-70E740481C1C}">
              <a14:useLocalDpi xmlns:a14="http://schemas.microsoft.com/office/drawing/2010/main" val="0"/>
            </a:ext>
          </a:extLst>
        </a:blip>
        <a:stretch>
          <a:fillRect/>
        </a:stretch>
      </xdr:blipFill>
      <xdr:spPr>
        <a:xfrm>
          <a:off x="14029763" y="182880"/>
          <a:ext cx="2321555" cy="1030941"/>
        </a:xfrm>
        <a:prstGeom prst="rect">
          <a:avLst/>
        </a:prstGeom>
        <a:ln>
          <a:noFill/>
        </a:ln>
        <a:effectLst>
          <a:softEdge rad="112500"/>
        </a:effectLst>
      </xdr:spPr>
    </xdr:pic>
    <xdr:clientData/>
  </xdr:twoCellAnchor>
  <xdr:twoCellAnchor>
    <xdr:from>
      <xdr:col>6</xdr:col>
      <xdr:colOff>410136</xdr:colOff>
      <xdr:row>1</xdr:row>
      <xdr:rowOff>56478</xdr:rowOff>
    </xdr:from>
    <xdr:to>
      <xdr:col>9</xdr:col>
      <xdr:colOff>417756</xdr:colOff>
      <xdr:row>5</xdr:row>
      <xdr:rowOff>174812</xdr:rowOff>
    </xdr:to>
    <xdr:sp macro="" textlink="">
      <xdr:nvSpPr>
        <xdr:cNvPr id="15" name="Rectangle: Rounded Corners 14">
          <a:extLst>
            <a:ext uri="{FF2B5EF4-FFF2-40B4-BE49-F238E27FC236}">
              <a16:creationId xmlns:a16="http://schemas.microsoft.com/office/drawing/2014/main" id="{5442BFFD-F943-433B-A36A-3A19671B01CC}"/>
            </a:ext>
          </a:extLst>
        </xdr:cNvPr>
        <xdr:cNvSpPr/>
      </xdr:nvSpPr>
      <xdr:spPr>
        <a:xfrm>
          <a:off x="4067736" y="239358"/>
          <a:ext cx="1836420" cy="849854"/>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متوسط التقيمات </a:t>
          </a:r>
          <a:endParaRPr lang="LID4096" sz="1400" b="1">
            <a:solidFill>
              <a:sysClr val="windowText" lastClr="000000"/>
            </a:solidFill>
            <a:latin typeface="+mn-lt"/>
            <a:ea typeface="+mn-ea"/>
            <a:cs typeface="+mn-cs"/>
          </a:endParaRPr>
        </a:p>
      </xdr:txBody>
    </xdr:sp>
    <xdr:clientData/>
  </xdr:twoCellAnchor>
  <xdr:twoCellAnchor>
    <xdr:from>
      <xdr:col>7</xdr:col>
      <xdr:colOff>387275</xdr:colOff>
      <xdr:row>3</xdr:row>
      <xdr:rowOff>4483</xdr:rowOff>
    </xdr:from>
    <xdr:to>
      <xdr:col>9</xdr:col>
      <xdr:colOff>10758</xdr:colOff>
      <xdr:row>5</xdr:row>
      <xdr:rowOff>37651</xdr:rowOff>
    </xdr:to>
    <xdr:sp macro="" textlink="Pivot_Table!J4">
      <xdr:nvSpPr>
        <xdr:cNvPr id="16" name="TextBox 15">
          <a:extLst>
            <a:ext uri="{FF2B5EF4-FFF2-40B4-BE49-F238E27FC236}">
              <a16:creationId xmlns:a16="http://schemas.microsoft.com/office/drawing/2014/main" id="{B346079F-9461-48E8-98AC-45ACD7B8A49B}"/>
            </a:ext>
          </a:extLst>
        </xdr:cNvPr>
        <xdr:cNvSpPr txBox="1"/>
      </xdr:nvSpPr>
      <xdr:spPr>
        <a:xfrm>
          <a:off x="4654475" y="553123"/>
          <a:ext cx="842683" cy="398928"/>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7E7010-BBB2-410C-9793-8E58C74FD9CC}" type="TxLink">
            <a:rPr lang="en-US" sz="2400" b="0" i="0" u="none" strike="noStrike">
              <a:ln>
                <a:solidFill>
                  <a:sysClr val="windowText" lastClr="000000"/>
                </a:solidFill>
              </a:ln>
              <a:solidFill>
                <a:sysClr val="windowText" lastClr="000000"/>
              </a:solidFill>
              <a:latin typeface="Calibri"/>
              <a:ea typeface="Calibri"/>
              <a:cs typeface="Calibri"/>
            </a:rPr>
            <a:pPr marL="0" indent="0"/>
            <a:t>7.357566766</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9</xdr:col>
      <xdr:colOff>547296</xdr:colOff>
      <xdr:row>1</xdr:row>
      <xdr:rowOff>41238</xdr:rowOff>
    </xdr:from>
    <xdr:to>
      <xdr:col>12</xdr:col>
      <xdr:colOff>554916</xdr:colOff>
      <xdr:row>5</xdr:row>
      <xdr:rowOff>163158</xdr:rowOff>
    </xdr:to>
    <xdr:sp macro="" textlink="">
      <xdr:nvSpPr>
        <xdr:cNvPr id="17" name="Rectangle: Rounded Corners 16">
          <a:extLst>
            <a:ext uri="{FF2B5EF4-FFF2-40B4-BE49-F238E27FC236}">
              <a16:creationId xmlns:a16="http://schemas.microsoft.com/office/drawing/2014/main" id="{130A696E-E49F-4346-909F-11E52CC363F3}"/>
            </a:ext>
          </a:extLst>
        </xdr:cNvPr>
        <xdr:cNvSpPr/>
      </xdr:nvSpPr>
      <xdr:spPr>
        <a:xfrm>
          <a:off x="6033696" y="224118"/>
          <a:ext cx="1836420" cy="853440"/>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اعلى تقييم</a:t>
          </a:r>
          <a:endParaRPr lang="LID4096" sz="1400" b="1">
            <a:solidFill>
              <a:sysClr val="windowText" lastClr="000000"/>
            </a:solidFill>
            <a:latin typeface="+mn-lt"/>
            <a:ea typeface="+mn-ea"/>
            <a:cs typeface="+mn-cs"/>
          </a:endParaRPr>
        </a:p>
      </xdr:txBody>
    </xdr:sp>
    <xdr:clientData/>
  </xdr:twoCellAnchor>
  <xdr:twoCellAnchor>
    <xdr:from>
      <xdr:col>11</xdr:col>
      <xdr:colOff>25103</xdr:colOff>
      <xdr:row>3</xdr:row>
      <xdr:rowOff>44824</xdr:rowOff>
    </xdr:from>
    <xdr:to>
      <xdr:col>11</xdr:col>
      <xdr:colOff>573743</xdr:colOff>
      <xdr:row>5</xdr:row>
      <xdr:rowOff>103095</xdr:rowOff>
    </xdr:to>
    <xdr:sp macro="" textlink="Pivot_Table!L4">
      <xdr:nvSpPr>
        <xdr:cNvPr id="18" name="TextBox 17">
          <a:extLst>
            <a:ext uri="{FF2B5EF4-FFF2-40B4-BE49-F238E27FC236}">
              <a16:creationId xmlns:a16="http://schemas.microsoft.com/office/drawing/2014/main" id="{3F6D0DBC-D763-455D-A739-A5D8590C510F}"/>
            </a:ext>
          </a:extLst>
        </xdr:cNvPr>
        <xdr:cNvSpPr txBox="1"/>
      </xdr:nvSpPr>
      <xdr:spPr>
        <a:xfrm>
          <a:off x="6730703" y="593464"/>
          <a:ext cx="548640" cy="424031"/>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E74E3B-AC9D-4774-8017-4253783BFB06}" type="TxLink">
            <a:rPr lang="en-US" sz="2400" b="0" i="0" u="none" strike="noStrike">
              <a:ln>
                <a:solidFill>
                  <a:sysClr val="windowText" lastClr="000000"/>
                </a:solidFill>
              </a:ln>
              <a:solidFill>
                <a:sysClr val="windowText" lastClr="000000"/>
              </a:solidFill>
              <a:latin typeface="Calibri"/>
              <a:ea typeface="Calibri"/>
              <a:cs typeface="Calibri"/>
            </a:rPr>
            <a:pPr marL="0" indent="0"/>
            <a:t>10</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13</xdr:col>
      <xdr:colOff>82476</xdr:colOff>
      <xdr:row>1</xdr:row>
      <xdr:rowOff>41238</xdr:rowOff>
    </xdr:from>
    <xdr:to>
      <xdr:col>16</xdr:col>
      <xdr:colOff>90096</xdr:colOff>
      <xdr:row>5</xdr:row>
      <xdr:rowOff>163158</xdr:rowOff>
    </xdr:to>
    <xdr:sp macro="" textlink="">
      <xdr:nvSpPr>
        <xdr:cNvPr id="19" name="Rectangle: Rounded Corners 18">
          <a:extLst>
            <a:ext uri="{FF2B5EF4-FFF2-40B4-BE49-F238E27FC236}">
              <a16:creationId xmlns:a16="http://schemas.microsoft.com/office/drawing/2014/main" id="{F4707B6D-BF95-4B5B-83CD-20284393A0A9}"/>
            </a:ext>
          </a:extLst>
        </xdr:cNvPr>
        <xdr:cNvSpPr/>
      </xdr:nvSpPr>
      <xdr:spPr>
        <a:xfrm>
          <a:off x="8007276" y="224118"/>
          <a:ext cx="1836420" cy="853440"/>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اقل تقييم</a:t>
          </a:r>
          <a:endParaRPr lang="LID4096" sz="1400" b="1">
            <a:solidFill>
              <a:sysClr val="windowText" lastClr="000000"/>
            </a:solidFill>
            <a:latin typeface="+mn-lt"/>
            <a:ea typeface="+mn-ea"/>
            <a:cs typeface="+mn-cs"/>
          </a:endParaRPr>
        </a:p>
      </xdr:txBody>
    </xdr:sp>
    <xdr:clientData/>
  </xdr:twoCellAnchor>
  <xdr:twoCellAnchor>
    <xdr:from>
      <xdr:col>14</xdr:col>
      <xdr:colOff>216946</xdr:colOff>
      <xdr:row>3</xdr:row>
      <xdr:rowOff>49308</xdr:rowOff>
    </xdr:from>
    <xdr:to>
      <xdr:col>15</xdr:col>
      <xdr:colOff>155986</xdr:colOff>
      <xdr:row>5</xdr:row>
      <xdr:rowOff>49306</xdr:rowOff>
    </xdr:to>
    <xdr:sp macro="" textlink="Pivot_Table!N4">
      <xdr:nvSpPr>
        <xdr:cNvPr id="20" name="TextBox 19">
          <a:extLst>
            <a:ext uri="{FF2B5EF4-FFF2-40B4-BE49-F238E27FC236}">
              <a16:creationId xmlns:a16="http://schemas.microsoft.com/office/drawing/2014/main" id="{B1B9CD89-BEE2-4398-92A0-1C63145E1269}"/>
            </a:ext>
          </a:extLst>
        </xdr:cNvPr>
        <xdr:cNvSpPr txBox="1"/>
      </xdr:nvSpPr>
      <xdr:spPr>
        <a:xfrm>
          <a:off x="8751346" y="597948"/>
          <a:ext cx="548640" cy="365758"/>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513A3E-7E89-4B68-BCB9-66991AE979A4}" type="TxLink">
            <a:rPr lang="en-US" sz="2400" b="0" i="0" u="none" strike="noStrike">
              <a:ln>
                <a:solidFill>
                  <a:sysClr val="windowText" lastClr="000000"/>
                </a:solidFill>
              </a:ln>
              <a:solidFill>
                <a:sysClr val="windowText" lastClr="000000"/>
              </a:solidFill>
              <a:latin typeface="Calibri"/>
              <a:ea typeface="Calibri"/>
              <a:cs typeface="Calibri"/>
            </a:rPr>
            <a:pPr marL="0" indent="0"/>
            <a:t>2</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3</xdr:col>
      <xdr:colOff>288664</xdr:colOff>
      <xdr:row>1</xdr:row>
      <xdr:rowOff>76200</xdr:rowOff>
    </xdr:from>
    <xdr:to>
      <xdr:col>6</xdr:col>
      <xdr:colOff>296284</xdr:colOff>
      <xdr:row>6</xdr:row>
      <xdr:rowOff>15240</xdr:rowOff>
    </xdr:to>
    <xdr:sp macro="" textlink="">
      <xdr:nvSpPr>
        <xdr:cNvPr id="21" name="Rectangle: Rounded Corners 20">
          <a:extLst>
            <a:ext uri="{FF2B5EF4-FFF2-40B4-BE49-F238E27FC236}">
              <a16:creationId xmlns:a16="http://schemas.microsoft.com/office/drawing/2014/main" id="{D11C7850-9F30-49DD-8EAC-D13BC9E53CA9}"/>
            </a:ext>
          </a:extLst>
        </xdr:cNvPr>
        <xdr:cNvSpPr/>
      </xdr:nvSpPr>
      <xdr:spPr>
        <a:xfrm>
          <a:off x="2117464" y="259080"/>
          <a:ext cx="1836420" cy="853440"/>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النسبة التى تم تحليلها </a:t>
          </a:r>
          <a:endParaRPr lang="LID4096" sz="1400" b="1">
            <a:solidFill>
              <a:sysClr val="windowText" lastClr="000000"/>
            </a:solidFill>
            <a:latin typeface="+mn-lt"/>
            <a:ea typeface="+mn-ea"/>
            <a:cs typeface="+mn-cs"/>
          </a:endParaRPr>
        </a:p>
      </xdr:txBody>
    </xdr:sp>
    <xdr:clientData/>
  </xdr:twoCellAnchor>
  <xdr:twoCellAnchor>
    <xdr:from>
      <xdr:col>3</xdr:col>
      <xdr:colOff>565674</xdr:colOff>
      <xdr:row>3</xdr:row>
      <xdr:rowOff>33171</xdr:rowOff>
    </xdr:from>
    <xdr:to>
      <xdr:col>5</xdr:col>
      <xdr:colOff>182432</xdr:colOff>
      <xdr:row>5</xdr:row>
      <xdr:rowOff>118334</xdr:rowOff>
    </xdr:to>
    <xdr:sp macro="" textlink="">
      <xdr:nvSpPr>
        <xdr:cNvPr id="22" name="TextBox 21">
          <a:extLst>
            <a:ext uri="{FF2B5EF4-FFF2-40B4-BE49-F238E27FC236}">
              <a16:creationId xmlns:a16="http://schemas.microsoft.com/office/drawing/2014/main" id="{E854023A-A207-4741-BDDC-0D487983D0CA}"/>
            </a:ext>
          </a:extLst>
        </xdr:cNvPr>
        <xdr:cNvSpPr txBox="1"/>
      </xdr:nvSpPr>
      <xdr:spPr>
        <a:xfrm>
          <a:off x="2394474" y="581811"/>
          <a:ext cx="835958" cy="450923"/>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rtl="1"/>
          <a:r>
            <a:rPr lang="ar-EG" sz="2400" b="0" i="0" u="none" strike="noStrike">
              <a:ln>
                <a:solidFill>
                  <a:sysClr val="windowText" lastClr="000000"/>
                </a:solidFill>
              </a:ln>
              <a:solidFill>
                <a:sysClr val="windowText" lastClr="000000"/>
              </a:solidFill>
              <a:latin typeface="Calibri"/>
              <a:ea typeface="Calibri"/>
              <a:cs typeface="Calibri"/>
            </a:rPr>
            <a:t>5%</a:t>
          </a:r>
          <a:endParaRPr lang="en-US"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3</xdr:col>
      <xdr:colOff>197222</xdr:colOff>
      <xdr:row>7</xdr:row>
      <xdr:rowOff>143436</xdr:rowOff>
    </xdr:from>
    <xdr:to>
      <xdr:col>26</xdr:col>
      <xdr:colOff>430305</xdr:colOff>
      <xdr:row>31</xdr:row>
      <xdr:rowOff>71717</xdr:rowOff>
    </xdr:to>
    <xdr:graphicFrame macro="">
      <xdr:nvGraphicFramePr>
        <xdr:cNvPr id="23" name="Chart 22">
          <a:extLst>
            <a:ext uri="{FF2B5EF4-FFF2-40B4-BE49-F238E27FC236}">
              <a16:creationId xmlns:a16="http://schemas.microsoft.com/office/drawing/2014/main" id="{1B1D5DC9-7FF6-4C1B-A074-28434D8F1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116541</xdr:colOff>
      <xdr:row>7</xdr:row>
      <xdr:rowOff>56926</xdr:rowOff>
    </xdr:from>
    <xdr:to>
      <xdr:col>26</xdr:col>
      <xdr:colOff>547296</xdr:colOff>
      <xdr:row>32</xdr:row>
      <xdr:rowOff>0</xdr:rowOff>
    </xdr:to>
    <xdr:sp macro="" textlink="">
      <xdr:nvSpPr>
        <xdr:cNvPr id="2" name="Rectangle 1">
          <a:extLst>
            <a:ext uri="{FF2B5EF4-FFF2-40B4-BE49-F238E27FC236}">
              <a16:creationId xmlns:a16="http://schemas.microsoft.com/office/drawing/2014/main" id="{20F6152D-4747-4BA9-A73D-0B4B98EF4D57}"/>
            </a:ext>
          </a:extLst>
        </xdr:cNvPr>
        <xdr:cNvSpPr/>
      </xdr:nvSpPr>
      <xdr:spPr>
        <a:xfrm>
          <a:off x="3352800" y="1311985"/>
          <a:ext cx="14415696" cy="4855733"/>
        </a:xfrm>
        <a:prstGeom prst="rect">
          <a:avLst/>
        </a:prstGeom>
        <a:solidFill>
          <a:schemeClr val="accent6">
            <a:lumMod val="75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xdr:from>
      <xdr:col>3</xdr:col>
      <xdr:colOff>144780</xdr:colOff>
      <xdr:row>0</xdr:row>
      <xdr:rowOff>121920</xdr:rowOff>
    </xdr:from>
    <xdr:to>
      <xdr:col>16</xdr:col>
      <xdr:colOff>274320</xdr:colOff>
      <xdr:row>6</xdr:row>
      <xdr:rowOff>121920</xdr:rowOff>
    </xdr:to>
    <xdr:sp macro="" textlink="">
      <xdr:nvSpPr>
        <xdr:cNvPr id="3" name="Rectangle: Rounded Corners 2">
          <a:extLst>
            <a:ext uri="{FF2B5EF4-FFF2-40B4-BE49-F238E27FC236}">
              <a16:creationId xmlns:a16="http://schemas.microsoft.com/office/drawing/2014/main" id="{8C149972-3E4A-4F1F-84F1-606121DEEA20}"/>
            </a:ext>
          </a:extLst>
        </xdr:cNvPr>
        <xdr:cNvSpPr/>
      </xdr:nvSpPr>
      <xdr:spPr>
        <a:xfrm>
          <a:off x="1973580" y="121920"/>
          <a:ext cx="8054340" cy="1097280"/>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xdr:from>
      <xdr:col>20</xdr:col>
      <xdr:colOff>259080</xdr:colOff>
      <xdr:row>5</xdr:row>
      <xdr:rowOff>15240</xdr:rowOff>
    </xdr:from>
    <xdr:to>
      <xdr:col>22</xdr:col>
      <xdr:colOff>198120</xdr:colOff>
      <xdr:row>6</xdr:row>
      <xdr:rowOff>125506</xdr:rowOff>
    </xdr:to>
    <xdr:sp macro="" textlink="">
      <xdr:nvSpPr>
        <xdr:cNvPr id="4" name="TextBox 3">
          <a:extLst>
            <a:ext uri="{FF2B5EF4-FFF2-40B4-BE49-F238E27FC236}">
              <a16:creationId xmlns:a16="http://schemas.microsoft.com/office/drawing/2014/main" id="{2FBB7D0F-9A96-4D0D-AA6D-1E0244A377DD}"/>
            </a:ext>
          </a:extLst>
        </xdr:cNvPr>
        <xdr:cNvSpPr txBox="1"/>
      </xdr:nvSpPr>
      <xdr:spPr>
        <a:xfrm>
          <a:off x="12451080" y="911711"/>
          <a:ext cx="1158240" cy="289560"/>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ln>
                <a:solidFill>
                  <a:sysClr val="windowText" lastClr="000000"/>
                </a:solidFill>
              </a:ln>
              <a:solidFill>
                <a:sysClr val="windowText" lastClr="000000"/>
              </a:solidFill>
            </a:rPr>
            <a:t>To Next Page </a:t>
          </a:r>
          <a:endParaRPr lang="LID4096" sz="1400">
            <a:ln>
              <a:solidFill>
                <a:sysClr val="windowText" lastClr="000000"/>
              </a:solidFill>
            </a:ln>
            <a:solidFill>
              <a:sysClr val="windowText" lastClr="000000"/>
            </a:solidFill>
          </a:endParaRPr>
        </a:p>
      </xdr:txBody>
    </xdr:sp>
    <xdr:clientData/>
  </xdr:twoCellAnchor>
  <xdr:twoCellAnchor editAs="oneCell">
    <xdr:from>
      <xdr:col>17</xdr:col>
      <xdr:colOff>76200</xdr:colOff>
      <xdr:row>0</xdr:row>
      <xdr:rowOff>0</xdr:rowOff>
    </xdr:from>
    <xdr:to>
      <xdr:col>19</xdr:col>
      <xdr:colOff>449580</xdr:colOff>
      <xdr:row>5</xdr:row>
      <xdr:rowOff>0</xdr:rowOff>
    </xdr:to>
    <xdr:pic>
      <xdr:nvPicPr>
        <xdr:cNvPr id="5" name="Graphic 4" descr="Back with solid fill">
          <a:hlinkClick xmlns:r="http://schemas.openxmlformats.org/officeDocument/2006/relationships" r:id="rId1"/>
          <a:extLst>
            <a:ext uri="{FF2B5EF4-FFF2-40B4-BE49-F238E27FC236}">
              <a16:creationId xmlns:a16="http://schemas.microsoft.com/office/drawing/2014/main" id="{B0E8DCF5-5C0A-409F-AD4C-91E5F2BE7F6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439400" y="0"/>
          <a:ext cx="1592580" cy="914400"/>
        </a:xfrm>
        <a:prstGeom prst="rect">
          <a:avLst/>
        </a:prstGeom>
      </xdr:spPr>
    </xdr:pic>
    <xdr:clientData/>
  </xdr:twoCellAnchor>
  <xdr:twoCellAnchor editAs="oneCell">
    <xdr:from>
      <xdr:col>20</xdr:col>
      <xdr:colOff>106680</xdr:colOff>
      <xdr:row>0</xdr:row>
      <xdr:rowOff>0</xdr:rowOff>
    </xdr:from>
    <xdr:to>
      <xdr:col>22</xdr:col>
      <xdr:colOff>434340</xdr:colOff>
      <xdr:row>5</xdr:row>
      <xdr:rowOff>0</xdr:rowOff>
    </xdr:to>
    <xdr:pic>
      <xdr:nvPicPr>
        <xdr:cNvPr id="6" name="Graphic 5" descr="Back with solid fill">
          <a:hlinkClick xmlns:r="http://schemas.openxmlformats.org/officeDocument/2006/relationships" r:id="rId4"/>
          <a:extLst>
            <a:ext uri="{FF2B5EF4-FFF2-40B4-BE49-F238E27FC236}">
              <a16:creationId xmlns:a16="http://schemas.microsoft.com/office/drawing/2014/main" id="{F37998BC-8AAB-478E-B714-F79C068C29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298680" y="0"/>
          <a:ext cx="1546860" cy="914400"/>
        </a:xfrm>
        <a:prstGeom prst="rect">
          <a:avLst/>
        </a:prstGeom>
      </xdr:spPr>
    </xdr:pic>
    <xdr:clientData/>
  </xdr:twoCellAnchor>
  <xdr:twoCellAnchor>
    <xdr:from>
      <xdr:col>18</xdr:col>
      <xdr:colOff>152400</xdr:colOff>
      <xdr:row>5</xdr:row>
      <xdr:rowOff>26894</xdr:rowOff>
    </xdr:from>
    <xdr:to>
      <xdr:col>19</xdr:col>
      <xdr:colOff>274320</xdr:colOff>
      <xdr:row>6</xdr:row>
      <xdr:rowOff>121920</xdr:rowOff>
    </xdr:to>
    <xdr:sp macro="" textlink="">
      <xdr:nvSpPr>
        <xdr:cNvPr id="7" name="TextBox 6">
          <a:extLst>
            <a:ext uri="{FF2B5EF4-FFF2-40B4-BE49-F238E27FC236}">
              <a16:creationId xmlns:a16="http://schemas.microsoft.com/office/drawing/2014/main" id="{6971D5A2-1A04-4A37-A633-79A9A0D05107}"/>
            </a:ext>
          </a:extLst>
        </xdr:cNvPr>
        <xdr:cNvSpPr txBox="1"/>
      </xdr:nvSpPr>
      <xdr:spPr>
        <a:xfrm>
          <a:off x="11125200" y="923365"/>
          <a:ext cx="731520" cy="274320"/>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a:ln>
                <a:solidFill>
                  <a:sysClr val="windowText" lastClr="000000"/>
                </a:solidFill>
              </a:ln>
              <a:solidFill>
                <a:sysClr val="windowText" lastClr="000000"/>
              </a:solidFill>
              <a:latin typeface="+mn-lt"/>
              <a:ea typeface="+mn-ea"/>
              <a:cs typeface="+mn-cs"/>
            </a:rPr>
            <a:t>Home</a:t>
          </a:r>
          <a:endParaRPr lang="LID4096" sz="1400">
            <a:ln>
              <a:solidFill>
                <a:sysClr val="windowText" lastClr="000000"/>
              </a:solidFill>
            </a:ln>
            <a:solidFill>
              <a:sysClr val="windowText" lastClr="000000"/>
            </a:solidFill>
            <a:latin typeface="+mn-lt"/>
            <a:ea typeface="+mn-ea"/>
            <a:cs typeface="+mn-cs"/>
          </a:endParaRPr>
        </a:p>
      </xdr:txBody>
    </xdr:sp>
    <xdr:clientData/>
  </xdr:twoCellAnchor>
  <xdr:twoCellAnchor editAs="oneCell">
    <xdr:from>
      <xdr:col>1</xdr:col>
      <xdr:colOff>0</xdr:colOff>
      <xdr:row>1</xdr:row>
      <xdr:rowOff>15240</xdr:rowOff>
    </xdr:from>
    <xdr:to>
      <xdr:col>2</xdr:col>
      <xdr:colOff>168097</xdr:colOff>
      <xdr:row>6</xdr:row>
      <xdr:rowOff>60959</xdr:rowOff>
    </xdr:to>
    <xdr:pic>
      <xdr:nvPicPr>
        <xdr:cNvPr id="8" name="Picture 7">
          <a:extLst>
            <a:ext uri="{FF2B5EF4-FFF2-40B4-BE49-F238E27FC236}">
              <a16:creationId xmlns:a16="http://schemas.microsoft.com/office/drawing/2014/main" id="{ED0DD61B-884B-446F-9CD1-05931CAE14F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198120"/>
          <a:ext cx="1920238" cy="960119"/>
        </a:xfrm>
        <a:prstGeom prst="rect">
          <a:avLst/>
        </a:prstGeom>
        <a:ln>
          <a:noFill/>
        </a:ln>
        <a:effectLst>
          <a:softEdge rad="112500"/>
        </a:effectLst>
      </xdr:spPr>
    </xdr:pic>
    <xdr:clientData/>
  </xdr:twoCellAnchor>
  <xdr:twoCellAnchor>
    <xdr:from>
      <xdr:col>22</xdr:col>
      <xdr:colOff>519953</xdr:colOff>
      <xdr:row>0</xdr:row>
      <xdr:rowOff>116541</xdr:rowOff>
    </xdr:from>
    <xdr:to>
      <xdr:col>26</xdr:col>
      <xdr:colOff>573741</xdr:colOff>
      <xdr:row>6</xdr:row>
      <xdr:rowOff>161365</xdr:rowOff>
    </xdr:to>
    <xdr:sp macro="" textlink="">
      <xdr:nvSpPr>
        <xdr:cNvPr id="17" name="Rectangle: Rounded Corners 16">
          <a:extLst>
            <a:ext uri="{FF2B5EF4-FFF2-40B4-BE49-F238E27FC236}">
              <a16:creationId xmlns:a16="http://schemas.microsoft.com/office/drawing/2014/main" id="{46F17008-6B6E-4F23-9901-45412F417C12}"/>
            </a:ext>
          </a:extLst>
        </xdr:cNvPr>
        <xdr:cNvSpPr/>
      </xdr:nvSpPr>
      <xdr:spPr>
        <a:xfrm>
          <a:off x="13931153" y="116541"/>
          <a:ext cx="2492188" cy="1142104"/>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editAs="oneCell">
    <xdr:from>
      <xdr:col>23</xdr:col>
      <xdr:colOff>8963</xdr:colOff>
      <xdr:row>1</xdr:row>
      <xdr:rowOff>0</xdr:rowOff>
    </xdr:from>
    <xdr:to>
      <xdr:col>26</xdr:col>
      <xdr:colOff>501718</xdr:colOff>
      <xdr:row>6</xdr:row>
      <xdr:rowOff>116541</xdr:rowOff>
    </xdr:to>
    <xdr:pic>
      <xdr:nvPicPr>
        <xdr:cNvPr id="18" name="Picture 17">
          <a:extLst>
            <a:ext uri="{FF2B5EF4-FFF2-40B4-BE49-F238E27FC236}">
              <a16:creationId xmlns:a16="http://schemas.microsoft.com/office/drawing/2014/main" id="{D7D312E9-C359-437F-93C3-2F1971908437}"/>
            </a:ext>
          </a:extLst>
        </xdr:cNvPr>
        <xdr:cNvPicPr>
          <a:picLocks noChangeAspect="1"/>
        </xdr:cNvPicPr>
      </xdr:nvPicPr>
      <xdr:blipFill>
        <a:blip xmlns:r="http://schemas.openxmlformats.org/officeDocument/2006/relationships" r:embed="rId8">
          <a:alphaModFix amt="70000"/>
          <a:extLst>
            <a:ext uri="{28A0092B-C50C-407E-A947-70E740481C1C}">
              <a14:useLocalDpi xmlns:a14="http://schemas.microsoft.com/office/drawing/2010/main" val="0"/>
            </a:ext>
          </a:extLst>
        </a:blip>
        <a:stretch>
          <a:fillRect/>
        </a:stretch>
      </xdr:blipFill>
      <xdr:spPr>
        <a:xfrm>
          <a:off x="14029763" y="182880"/>
          <a:ext cx="2321555" cy="1030941"/>
        </a:xfrm>
        <a:prstGeom prst="rect">
          <a:avLst/>
        </a:prstGeom>
        <a:ln>
          <a:noFill/>
        </a:ln>
        <a:effectLst>
          <a:softEdge rad="112500"/>
        </a:effectLst>
      </xdr:spPr>
    </xdr:pic>
    <xdr:clientData/>
  </xdr:twoCellAnchor>
  <xdr:twoCellAnchor>
    <xdr:from>
      <xdr:col>6</xdr:col>
      <xdr:colOff>410136</xdr:colOff>
      <xdr:row>1</xdr:row>
      <xdr:rowOff>56478</xdr:rowOff>
    </xdr:from>
    <xdr:to>
      <xdr:col>9</xdr:col>
      <xdr:colOff>417756</xdr:colOff>
      <xdr:row>5</xdr:row>
      <xdr:rowOff>174812</xdr:rowOff>
    </xdr:to>
    <xdr:sp macro="" textlink="">
      <xdr:nvSpPr>
        <xdr:cNvPr id="19" name="Rectangle: Rounded Corners 18">
          <a:extLst>
            <a:ext uri="{FF2B5EF4-FFF2-40B4-BE49-F238E27FC236}">
              <a16:creationId xmlns:a16="http://schemas.microsoft.com/office/drawing/2014/main" id="{62047EEC-287C-4455-920C-8F1096FA5CA9}"/>
            </a:ext>
          </a:extLst>
        </xdr:cNvPr>
        <xdr:cNvSpPr/>
      </xdr:nvSpPr>
      <xdr:spPr>
        <a:xfrm>
          <a:off x="4067736" y="239358"/>
          <a:ext cx="1836420" cy="849854"/>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متوسط التقيمات </a:t>
          </a:r>
          <a:endParaRPr lang="LID4096" sz="1400" b="1">
            <a:solidFill>
              <a:sysClr val="windowText" lastClr="000000"/>
            </a:solidFill>
            <a:latin typeface="+mn-lt"/>
            <a:ea typeface="+mn-ea"/>
            <a:cs typeface="+mn-cs"/>
          </a:endParaRPr>
        </a:p>
      </xdr:txBody>
    </xdr:sp>
    <xdr:clientData/>
  </xdr:twoCellAnchor>
  <xdr:twoCellAnchor>
    <xdr:from>
      <xdr:col>7</xdr:col>
      <xdr:colOff>387275</xdr:colOff>
      <xdr:row>3</xdr:row>
      <xdr:rowOff>4483</xdr:rowOff>
    </xdr:from>
    <xdr:to>
      <xdr:col>9</xdr:col>
      <xdr:colOff>10758</xdr:colOff>
      <xdr:row>5</xdr:row>
      <xdr:rowOff>37651</xdr:rowOff>
    </xdr:to>
    <xdr:sp macro="" textlink="Pivot_Table!J4">
      <xdr:nvSpPr>
        <xdr:cNvPr id="20" name="TextBox 19">
          <a:extLst>
            <a:ext uri="{FF2B5EF4-FFF2-40B4-BE49-F238E27FC236}">
              <a16:creationId xmlns:a16="http://schemas.microsoft.com/office/drawing/2014/main" id="{B12BEA82-D52B-4667-92C1-C9A9E6679E78}"/>
            </a:ext>
          </a:extLst>
        </xdr:cNvPr>
        <xdr:cNvSpPr txBox="1"/>
      </xdr:nvSpPr>
      <xdr:spPr>
        <a:xfrm>
          <a:off x="4654475" y="553123"/>
          <a:ext cx="842683" cy="398928"/>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7E7010-BBB2-410C-9793-8E58C74FD9CC}" type="TxLink">
            <a:rPr lang="en-US" sz="2400" b="0" i="0" u="none" strike="noStrike">
              <a:ln>
                <a:solidFill>
                  <a:sysClr val="windowText" lastClr="000000"/>
                </a:solidFill>
              </a:ln>
              <a:solidFill>
                <a:sysClr val="windowText" lastClr="000000"/>
              </a:solidFill>
              <a:latin typeface="Calibri"/>
              <a:ea typeface="Calibri"/>
              <a:cs typeface="Calibri"/>
            </a:rPr>
            <a:pPr marL="0" indent="0"/>
            <a:t>7.357566766</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9</xdr:col>
      <xdr:colOff>547296</xdr:colOff>
      <xdr:row>1</xdr:row>
      <xdr:rowOff>41238</xdr:rowOff>
    </xdr:from>
    <xdr:to>
      <xdr:col>12</xdr:col>
      <xdr:colOff>554916</xdr:colOff>
      <xdr:row>5</xdr:row>
      <xdr:rowOff>163158</xdr:rowOff>
    </xdr:to>
    <xdr:sp macro="" textlink="">
      <xdr:nvSpPr>
        <xdr:cNvPr id="21" name="Rectangle: Rounded Corners 20">
          <a:extLst>
            <a:ext uri="{FF2B5EF4-FFF2-40B4-BE49-F238E27FC236}">
              <a16:creationId xmlns:a16="http://schemas.microsoft.com/office/drawing/2014/main" id="{9149A99C-776E-49E7-8490-704D7FC2D57D}"/>
            </a:ext>
          </a:extLst>
        </xdr:cNvPr>
        <xdr:cNvSpPr/>
      </xdr:nvSpPr>
      <xdr:spPr>
        <a:xfrm>
          <a:off x="6033696" y="224118"/>
          <a:ext cx="1836420" cy="853440"/>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اعلى تقييم</a:t>
          </a:r>
          <a:endParaRPr lang="LID4096" sz="1400" b="1">
            <a:solidFill>
              <a:sysClr val="windowText" lastClr="000000"/>
            </a:solidFill>
            <a:latin typeface="+mn-lt"/>
            <a:ea typeface="+mn-ea"/>
            <a:cs typeface="+mn-cs"/>
          </a:endParaRPr>
        </a:p>
      </xdr:txBody>
    </xdr:sp>
    <xdr:clientData/>
  </xdr:twoCellAnchor>
  <xdr:twoCellAnchor>
    <xdr:from>
      <xdr:col>11</xdr:col>
      <xdr:colOff>25103</xdr:colOff>
      <xdr:row>3</xdr:row>
      <xdr:rowOff>44824</xdr:rowOff>
    </xdr:from>
    <xdr:to>
      <xdr:col>11</xdr:col>
      <xdr:colOff>573743</xdr:colOff>
      <xdr:row>5</xdr:row>
      <xdr:rowOff>103095</xdr:rowOff>
    </xdr:to>
    <xdr:sp macro="" textlink="Pivot_Table!L4">
      <xdr:nvSpPr>
        <xdr:cNvPr id="22" name="TextBox 21">
          <a:extLst>
            <a:ext uri="{FF2B5EF4-FFF2-40B4-BE49-F238E27FC236}">
              <a16:creationId xmlns:a16="http://schemas.microsoft.com/office/drawing/2014/main" id="{14BC022B-F976-4ED0-AA5C-7C73C5FB7B59}"/>
            </a:ext>
          </a:extLst>
        </xdr:cNvPr>
        <xdr:cNvSpPr txBox="1"/>
      </xdr:nvSpPr>
      <xdr:spPr>
        <a:xfrm>
          <a:off x="6730703" y="593464"/>
          <a:ext cx="548640" cy="424031"/>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E74E3B-AC9D-4774-8017-4253783BFB06}" type="TxLink">
            <a:rPr lang="en-US" sz="2400" b="0" i="0" u="none" strike="noStrike">
              <a:ln>
                <a:solidFill>
                  <a:sysClr val="windowText" lastClr="000000"/>
                </a:solidFill>
              </a:ln>
              <a:solidFill>
                <a:sysClr val="windowText" lastClr="000000"/>
              </a:solidFill>
              <a:latin typeface="Calibri"/>
              <a:ea typeface="Calibri"/>
              <a:cs typeface="Calibri"/>
            </a:rPr>
            <a:pPr marL="0" indent="0"/>
            <a:t>10</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13</xdr:col>
      <xdr:colOff>82476</xdr:colOff>
      <xdr:row>1</xdr:row>
      <xdr:rowOff>41238</xdr:rowOff>
    </xdr:from>
    <xdr:to>
      <xdr:col>16</xdr:col>
      <xdr:colOff>90096</xdr:colOff>
      <xdr:row>5</xdr:row>
      <xdr:rowOff>163158</xdr:rowOff>
    </xdr:to>
    <xdr:sp macro="" textlink="">
      <xdr:nvSpPr>
        <xdr:cNvPr id="23" name="Rectangle: Rounded Corners 22">
          <a:extLst>
            <a:ext uri="{FF2B5EF4-FFF2-40B4-BE49-F238E27FC236}">
              <a16:creationId xmlns:a16="http://schemas.microsoft.com/office/drawing/2014/main" id="{7E317837-6086-4476-82F9-EF7BEEDAB1D8}"/>
            </a:ext>
          </a:extLst>
        </xdr:cNvPr>
        <xdr:cNvSpPr/>
      </xdr:nvSpPr>
      <xdr:spPr>
        <a:xfrm>
          <a:off x="8007276" y="224118"/>
          <a:ext cx="1836420" cy="853440"/>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اقل تقييم</a:t>
          </a:r>
          <a:endParaRPr lang="LID4096" sz="1400" b="1">
            <a:solidFill>
              <a:sysClr val="windowText" lastClr="000000"/>
            </a:solidFill>
            <a:latin typeface="+mn-lt"/>
            <a:ea typeface="+mn-ea"/>
            <a:cs typeface="+mn-cs"/>
          </a:endParaRPr>
        </a:p>
      </xdr:txBody>
    </xdr:sp>
    <xdr:clientData/>
  </xdr:twoCellAnchor>
  <xdr:twoCellAnchor>
    <xdr:from>
      <xdr:col>14</xdr:col>
      <xdr:colOff>216946</xdr:colOff>
      <xdr:row>3</xdr:row>
      <xdr:rowOff>49308</xdr:rowOff>
    </xdr:from>
    <xdr:to>
      <xdr:col>15</xdr:col>
      <xdr:colOff>155986</xdr:colOff>
      <xdr:row>5</xdr:row>
      <xdr:rowOff>49306</xdr:rowOff>
    </xdr:to>
    <xdr:sp macro="" textlink="Pivot_Table!N4">
      <xdr:nvSpPr>
        <xdr:cNvPr id="24" name="TextBox 23">
          <a:extLst>
            <a:ext uri="{FF2B5EF4-FFF2-40B4-BE49-F238E27FC236}">
              <a16:creationId xmlns:a16="http://schemas.microsoft.com/office/drawing/2014/main" id="{7C82F4DB-8466-4C05-A46D-552E71F90147}"/>
            </a:ext>
          </a:extLst>
        </xdr:cNvPr>
        <xdr:cNvSpPr txBox="1"/>
      </xdr:nvSpPr>
      <xdr:spPr>
        <a:xfrm>
          <a:off x="8751346" y="597948"/>
          <a:ext cx="548640" cy="365758"/>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513A3E-7E89-4B68-BCB9-66991AE979A4}" type="TxLink">
            <a:rPr lang="en-US" sz="2400" b="0" i="0" u="none" strike="noStrike">
              <a:ln>
                <a:solidFill>
                  <a:sysClr val="windowText" lastClr="000000"/>
                </a:solidFill>
              </a:ln>
              <a:solidFill>
                <a:sysClr val="windowText" lastClr="000000"/>
              </a:solidFill>
              <a:latin typeface="Calibri"/>
              <a:ea typeface="Calibri"/>
              <a:cs typeface="Calibri"/>
            </a:rPr>
            <a:pPr marL="0" indent="0"/>
            <a:t>2</a:t>
          </a:fld>
          <a:endParaRPr lang="LID4096"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3</xdr:col>
      <xdr:colOff>288664</xdr:colOff>
      <xdr:row>1</xdr:row>
      <xdr:rowOff>76200</xdr:rowOff>
    </xdr:from>
    <xdr:to>
      <xdr:col>6</xdr:col>
      <xdr:colOff>296284</xdr:colOff>
      <xdr:row>6</xdr:row>
      <xdr:rowOff>15240</xdr:rowOff>
    </xdr:to>
    <xdr:sp macro="" textlink="">
      <xdr:nvSpPr>
        <xdr:cNvPr id="25" name="Rectangle: Rounded Corners 24">
          <a:extLst>
            <a:ext uri="{FF2B5EF4-FFF2-40B4-BE49-F238E27FC236}">
              <a16:creationId xmlns:a16="http://schemas.microsoft.com/office/drawing/2014/main" id="{9135A1B1-E64C-4DC9-AFFA-DD8879A88AD4}"/>
            </a:ext>
          </a:extLst>
        </xdr:cNvPr>
        <xdr:cNvSpPr/>
      </xdr:nvSpPr>
      <xdr:spPr>
        <a:xfrm>
          <a:off x="2117464" y="259080"/>
          <a:ext cx="1836420" cy="853440"/>
        </a:xfrm>
        <a:prstGeom prst="roundRect">
          <a:avLst/>
        </a:prstGeom>
        <a:solidFill>
          <a:schemeClr val="accent4">
            <a:lumMod val="40000"/>
            <a:lumOff val="6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EG" sz="1400" b="1">
              <a:solidFill>
                <a:sysClr val="windowText" lastClr="000000"/>
              </a:solidFill>
              <a:latin typeface="+mn-lt"/>
              <a:ea typeface="+mn-ea"/>
              <a:cs typeface="+mn-cs"/>
            </a:rPr>
            <a:t>النسبة التى تم تحليلها </a:t>
          </a:r>
          <a:endParaRPr lang="LID4096" sz="1400" b="1">
            <a:solidFill>
              <a:sysClr val="windowText" lastClr="000000"/>
            </a:solidFill>
            <a:latin typeface="+mn-lt"/>
            <a:ea typeface="+mn-ea"/>
            <a:cs typeface="+mn-cs"/>
          </a:endParaRPr>
        </a:p>
      </xdr:txBody>
    </xdr:sp>
    <xdr:clientData/>
  </xdr:twoCellAnchor>
  <xdr:twoCellAnchor>
    <xdr:from>
      <xdr:col>3</xdr:col>
      <xdr:colOff>565674</xdr:colOff>
      <xdr:row>3</xdr:row>
      <xdr:rowOff>33171</xdr:rowOff>
    </xdr:from>
    <xdr:to>
      <xdr:col>5</xdr:col>
      <xdr:colOff>182432</xdr:colOff>
      <xdr:row>5</xdr:row>
      <xdr:rowOff>118334</xdr:rowOff>
    </xdr:to>
    <xdr:sp macro="" textlink="">
      <xdr:nvSpPr>
        <xdr:cNvPr id="26" name="TextBox 25">
          <a:extLst>
            <a:ext uri="{FF2B5EF4-FFF2-40B4-BE49-F238E27FC236}">
              <a16:creationId xmlns:a16="http://schemas.microsoft.com/office/drawing/2014/main" id="{8D155F42-BADA-4CE9-ABE3-AC496CC6AC2B}"/>
            </a:ext>
          </a:extLst>
        </xdr:cNvPr>
        <xdr:cNvSpPr txBox="1"/>
      </xdr:nvSpPr>
      <xdr:spPr>
        <a:xfrm>
          <a:off x="2394474" y="581811"/>
          <a:ext cx="835958" cy="450923"/>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rtl="1"/>
          <a:r>
            <a:rPr lang="ar-EG" sz="2400" b="0" i="0" u="none" strike="noStrike">
              <a:ln>
                <a:solidFill>
                  <a:sysClr val="windowText" lastClr="000000"/>
                </a:solidFill>
              </a:ln>
              <a:solidFill>
                <a:sysClr val="windowText" lastClr="000000"/>
              </a:solidFill>
              <a:latin typeface="Calibri"/>
              <a:ea typeface="Calibri"/>
              <a:cs typeface="Calibri"/>
            </a:rPr>
            <a:t>5%</a:t>
          </a:r>
          <a:endParaRPr lang="en-US" sz="2400" b="0" i="0" u="none" strike="noStrike">
            <a:ln>
              <a:solidFill>
                <a:sysClr val="windowText" lastClr="000000"/>
              </a:solidFill>
            </a:ln>
            <a:solidFill>
              <a:sysClr val="windowText" lastClr="000000"/>
            </a:solidFill>
            <a:latin typeface="Calibri"/>
            <a:ea typeface="Calibri"/>
            <a:cs typeface="Calibri"/>
          </a:endParaRPr>
        </a:p>
      </xdr:txBody>
    </xdr:sp>
    <xdr:clientData/>
  </xdr:twoCellAnchor>
  <xdr:twoCellAnchor>
    <xdr:from>
      <xdr:col>3</xdr:col>
      <xdr:colOff>179295</xdr:colOff>
      <xdr:row>7</xdr:row>
      <xdr:rowOff>161365</xdr:rowOff>
    </xdr:from>
    <xdr:to>
      <xdr:col>26</xdr:col>
      <xdr:colOff>475128</xdr:colOff>
      <xdr:row>31</xdr:row>
      <xdr:rowOff>80682</xdr:rowOff>
    </xdr:to>
    <xdr:graphicFrame macro="">
      <xdr:nvGraphicFramePr>
        <xdr:cNvPr id="13" name="Chart 12">
          <a:extLst>
            <a:ext uri="{FF2B5EF4-FFF2-40B4-BE49-F238E27FC236}">
              <a16:creationId xmlns:a16="http://schemas.microsoft.com/office/drawing/2014/main" id="{9C062B29-5F1D-4E86-9D56-52D6F77E1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197225</xdr:colOff>
      <xdr:row>7</xdr:row>
      <xdr:rowOff>107579</xdr:rowOff>
    </xdr:from>
    <xdr:to>
      <xdr:col>23</xdr:col>
      <xdr:colOff>511629</xdr:colOff>
      <xdr:row>25</xdr:row>
      <xdr:rowOff>170330</xdr:rowOff>
    </xdr:to>
    <xdr:sp macro="" textlink="">
      <xdr:nvSpPr>
        <xdr:cNvPr id="2" name="Rectangle 1">
          <a:extLst>
            <a:ext uri="{FF2B5EF4-FFF2-40B4-BE49-F238E27FC236}">
              <a16:creationId xmlns:a16="http://schemas.microsoft.com/office/drawing/2014/main" id="{52198AD9-398C-4BEE-89FA-4E91C4B1AA08}"/>
            </a:ext>
          </a:extLst>
        </xdr:cNvPr>
        <xdr:cNvSpPr/>
      </xdr:nvSpPr>
      <xdr:spPr>
        <a:xfrm>
          <a:off x="3478307" y="1362638"/>
          <a:ext cx="12506404" cy="4545104"/>
        </a:xfrm>
        <a:prstGeom prst="rect">
          <a:avLst/>
        </a:prstGeom>
        <a:solidFill>
          <a:schemeClr val="accent6">
            <a:lumMod val="75000"/>
          </a:schemeClr>
        </a:solidFill>
        <a:ln>
          <a:solidFill>
            <a:schemeClr val="accent6">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editAs="oneCell">
    <xdr:from>
      <xdr:col>0</xdr:col>
      <xdr:colOff>0</xdr:colOff>
      <xdr:row>1</xdr:row>
      <xdr:rowOff>15240</xdr:rowOff>
    </xdr:from>
    <xdr:to>
      <xdr:col>2</xdr:col>
      <xdr:colOff>566567</xdr:colOff>
      <xdr:row>6</xdr:row>
      <xdr:rowOff>60959</xdr:rowOff>
    </xdr:to>
    <xdr:pic>
      <xdr:nvPicPr>
        <xdr:cNvPr id="8" name="Picture 7">
          <a:extLst>
            <a:ext uri="{FF2B5EF4-FFF2-40B4-BE49-F238E27FC236}">
              <a16:creationId xmlns:a16="http://schemas.microsoft.com/office/drawing/2014/main" id="{61572A43-5685-42D7-A02A-676E0D0D12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8120"/>
          <a:ext cx="1920238" cy="960119"/>
        </a:xfrm>
        <a:prstGeom prst="rect">
          <a:avLst/>
        </a:prstGeom>
        <a:ln>
          <a:noFill/>
        </a:ln>
        <a:effectLst>
          <a:softEdge rad="112500"/>
        </a:effectLst>
      </xdr:spPr>
    </xdr:pic>
    <xdr:clientData/>
  </xdr:twoCellAnchor>
  <xdr:twoCellAnchor>
    <xdr:from>
      <xdr:col>12</xdr:col>
      <xdr:colOff>182880</xdr:colOff>
      <xdr:row>5</xdr:row>
      <xdr:rowOff>15240</xdr:rowOff>
    </xdr:from>
    <xdr:to>
      <xdr:col>14</xdr:col>
      <xdr:colOff>121920</xdr:colOff>
      <xdr:row>6</xdr:row>
      <xdr:rowOff>125506</xdr:rowOff>
    </xdr:to>
    <xdr:sp macro="" textlink="">
      <xdr:nvSpPr>
        <xdr:cNvPr id="28" name="TextBox 27">
          <a:extLst>
            <a:ext uri="{FF2B5EF4-FFF2-40B4-BE49-F238E27FC236}">
              <a16:creationId xmlns:a16="http://schemas.microsoft.com/office/drawing/2014/main" id="{13383AD2-3FC2-418B-87B7-8AD2953F1B5B}"/>
            </a:ext>
          </a:extLst>
        </xdr:cNvPr>
        <xdr:cNvSpPr txBox="1"/>
      </xdr:nvSpPr>
      <xdr:spPr>
        <a:xfrm>
          <a:off x="7498080" y="911711"/>
          <a:ext cx="1158240" cy="289560"/>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ln>
                <a:solidFill>
                  <a:sysClr val="windowText" lastClr="000000"/>
                </a:solidFill>
              </a:ln>
              <a:solidFill>
                <a:sysClr val="windowText" lastClr="000000"/>
              </a:solidFill>
            </a:rPr>
            <a:t>To Next Page </a:t>
          </a:r>
          <a:endParaRPr lang="LID4096" sz="1400">
            <a:ln>
              <a:solidFill>
                <a:sysClr val="windowText" lastClr="000000"/>
              </a:solidFill>
            </a:ln>
            <a:solidFill>
              <a:sysClr val="windowText" lastClr="000000"/>
            </a:solidFill>
          </a:endParaRPr>
        </a:p>
      </xdr:txBody>
    </xdr:sp>
    <xdr:clientData/>
  </xdr:twoCellAnchor>
  <xdr:twoCellAnchor editAs="oneCell">
    <xdr:from>
      <xdr:col>9</xdr:col>
      <xdr:colOff>0</xdr:colOff>
      <xdr:row>0</xdr:row>
      <xdr:rowOff>0</xdr:rowOff>
    </xdr:from>
    <xdr:to>
      <xdr:col>11</xdr:col>
      <xdr:colOff>373380</xdr:colOff>
      <xdr:row>5</xdr:row>
      <xdr:rowOff>0</xdr:rowOff>
    </xdr:to>
    <xdr:pic>
      <xdr:nvPicPr>
        <xdr:cNvPr id="29" name="Graphic 28" descr="Back with solid fill">
          <a:hlinkClick xmlns:r="http://schemas.openxmlformats.org/officeDocument/2006/relationships" r:id="rId2"/>
          <a:extLst>
            <a:ext uri="{FF2B5EF4-FFF2-40B4-BE49-F238E27FC236}">
              <a16:creationId xmlns:a16="http://schemas.microsoft.com/office/drawing/2014/main" id="{C0AF1F4A-817E-45CE-9579-0EB790D65A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86400" y="0"/>
          <a:ext cx="1592580" cy="896471"/>
        </a:xfrm>
        <a:prstGeom prst="rect">
          <a:avLst/>
        </a:prstGeom>
      </xdr:spPr>
    </xdr:pic>
    <xdr:clientData/>
  </xdr:twoCellAnchor>
  <xdr:twoCellAnchor editAs="oneCell">
    <xdr:from>
      <xdr:col>12</xdr:col>
      <xdr:colOff>30480</xdr:colOff>
      <xdr:row>0</xdr:row>
      <xdr:rowOff>0</xdr:rowOff>
    </xdr:from>
    <xdr:to>
      <xdr:col>14</xdr:col>
      <xdr:colOff>358140</xdr:colOff>
      <xdr:row>5</xdr:row>
      <xdr:rowOff>0</xdr:rowOff>
    </xdr:to>
    <xdr:pic>
      <xdr:nvPicPr>
        <xdr:cNvPr id="30" name="Graphic 29" descr="Back with solid fill">
          <a:hlinkClick xmlns:r="http://schemas.openxmlformats.org/officeDocument/2006/relationships" r:id="rId5"/>
          <a:extLst>
            <a:ext uri="{FF2B5EF4-FFF2-40B4-BE49-F238E27FC236}">
              <a16:creationId xmlns:a16="http://schemas.microsoft.com/office/drawing/2014/main" id="{A9EE0FBA-6E25-41AA-9DBF-A04F9C0F99E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345680" y="0"/>
          <a:ext cx="1546860" cy="896471"/>
        </a:xfrm>
        <a:prstGeom prst="rect">
          <a:avLst/>
        </a:prstGeom>
      </xdr:spPr>
    </xdr:pic>
    <xdr:clientData/>
  </xdr:twoCellAnchor>
  <xdr:twoCellAnchor>
    <xdr:from>
      <xdr:col>10</xdr:col>
      <xdr:colOff>76200</xdr:colOff>
      <xdr:row>5</xdr:row>
      <xdr:rowOff>26894</xdr:rowOff>
    </xdr:from>
    <xdr:to>
      <xdr:col>11</xdr:col>
      <xdr:colOff>198120</xdr:colOff>
      <xdr:row>6</xdr:row>
      <xdr:rowOff>121920</xdr:rowOff>
    </xdr:to>
    <xdr:sp macro="" textlink="">
      <xdr:nvSpPr>
        <xdr:cNvPr id="31" name="TextBox 30">
          <a:extLst>
            <a:ext uri="{FF2B5EF4-FFF2-40B4-BE49-F238E27FC236}">
              <a16:creationId xmlns:a16="http://schemas.microsoft.com/office/drawing/2014/main" id="{8834610C-6E24-422C-B7D1-40DFCD621C08}"/>
            </a:ext>
          </a:extLst>
        </xdr:cNvPr>
        <xdr:cNvSpPr txBox="1"/>
      </xdr:nvSpPr>
      <xdr:spPr>
        <a:xfrm>
          <a:off x="6172200" y="923365"/>
          <a:ext cx="731520" cy="274320"/>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a:ln>
                <a:solidFill>
                  <a:sysClr val="windowText" lastClr="000000"/>
                </a:solidFill>
              </a:ln>
              <a:solidFill>
                <a:sysClr val="windowText" lastClr="000000"/>
              </a:solidFill>
              <a:latin typeface="+mn-lt"/>
              <a:ea typeface="+mn-ea"/>
              <a:cs typeface="+mn-cs"/>
            </a:rPr>
            <a:t>Home</a:t>
          </a:r>
          <a:endParaRPr lang="LID4096" sz="1400">
            <a:ln>
              <a:solidFill>
                <a:sysClr val="windowText" lastClr="000000"/>
              </a:solidFill>
            </a:ln>
            <a:solidFill>
              <a:sysClr val="windowText" lastClr="000000"/>
            </a:solidFill>
            <a:latin typeface="+mn-lt"/>
            <a:ea typeface="+mn-ea"/>
            <a:cs typeface="+mn-cs"/>
          </a:endParaRPr>
        </a:p>
      </xdr:txBody>
    </xdr:sp>
    <xdr:clientData/>
  </xdr:twoCellAnchor>
  <xdr:twoCellAnchor>
    <xdr:from>
      <xdr:col>19</xdr:col>
      <xdr:colOff>0</xdr:colOff>
      <xdr:row>0</xdr:row>
      <xdr:rowOff>100754</xdr:rowOff>
    </xdr:from>
    <xdr:to>
      <xdr:col>23</xdr:col>
      <xdr:colOff>555172</xdr:colOff>
      <xdr:row>6</xdr:row>
      <xdr:rowOff>76160</xdr:rowOff>
    </xdr:to>
    <xdr:sp macro="" textlink="">
      <xdr:nvSpPr>
        <xdr:cNvPr id="35" name="Rectangle: Rounded Corners 34">
          <a:extLst>
            <a:ext uri="{FF2B5EF4-FFF2-40B4-BE49-F238E27FC236}">
              <a16:creationId xmlns:a16="http://schemas.microsoft.com/office/drawing/2014/main" id="{51783419-BA15-4220-804A-A494D08F7CDC}"/>
            </a:ext>
          </a:extLst>
        </xdr:cNvPr>
        <xdr:cNvSpPr/>
      </xdr:nvSpPr>
      <xdr:spPr>
        <a:xfrm>
          <a:off x="13030200" y="100754"/>
          <a:ext cx="2993572" cy="1085749"/>
        </a:xfrm>
        <a:prstGeom prst="roundRect">
          <a:avLst/>
        </a:prstGeom>
        <a:solidFill>
          <a:schemeClr val="accent4">
            <a:lumMod val="20000"/>
            <a:lumOff val="80000"/>
          </a:schemeClr>
        </a:solidFill>
        <a:ln>
          <a:solidFill>
            <a:schemeClr val="accent5">
              <a:lumMod val="75000"/>
            </a:schemeClr>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lt1"/>
            </a:solidFill>
            <a:latin typeface="+mn-lt"/>
            <a:ea typeface="+mn-ea"/>
            <a:cs typeface="+mn-cs"/>
          </a:endParaRPr>
        </a:p>
      </xdr:txBody>
    </xdr:sp>
    <xdr:clientData/>
  </xdr:twoCellAnchor>
  <xdr:twoCellAnchor editAs="oneCell">
    <xdr:from>
      <xdr:col>19</xdr:col>
      <xdr:colOff>71717</xdr:colOff>
      <xdr:row>1</xdr:row>
      <xdr:rowOff>17930</xdr:rowOff>
    </xdr:from>
    <xdr:to>
      <xdr:col>23</xdr:col>
      <xdr:colOff>421927</xdr:colOff>
      <xdr:row>6</xdr:row>
      <xdr:rowOff>71717</xdr:rowOff>
    </xdr:to>
    <xdr:pic>
      <xdr:nvPicPr>
        <xdr:cNvPr id="36" name="Picture 35">
          <a:extLst>
            <a:ext uri="{FF2B5EF4-FFF2-40B4-BE49-F238E27FC236}">
              <a16:creationId xmlns:a16="http://schemas.microsoft.com/office/drawing/2014/main" id="{D824BD30-69CD-40D1-8B55-506B0B2A31A2}"/>
            </a:ext>
          </a:extLst>
        </xdr:cNvPr>
        <xdr:cNvPicPr>
          <a:picLocks noChangeAspect="1"/>
        </xdr:cNvPicPr>
      </xdr:nvPicPr>
      <xdr:blipFill>
        <a:blip xmlns:r="http://schemas.openxmlformats.org/officeDocument/2006/relationships" r:embed="rId8">
          <a:alphaModFix amt="70000"/>
          <a:extLst>
            <a:ext uri="{28A0092B-C50C-407E-A947-70E740481C1C}">
              <a14:useLocalDpi xmlns:a14="http://schemas.microsoft.com/office/drawing/2010/main" val="0"/>
            </a:ext>
          </a:extLst>
        </a:blip>
        <a:stretch>
          <a:fillRect/>
        </a:stretch>
      </xdr:blipFill>
      <xdr:spPr>
        <a:xfrm>
          <a:off x="13101917" y="202987"/>
          <a:ext cx="2788610" cy="979073"/>
        </a:xfrm>
        <a:prstGeom prst="rect">
          <a:avLst/>
        </a:prstGeom>
        <a:ln>
          <a:noFill/>
        </a:ln>
        <a:effectLst>
          <a:softEdge rad="112500"/>
        </a:effectLst>
      </xdr:spPr>
    </xdr:pic>
    <xdr:clientData/>
  </xdr:twoCellAnchor>
  <xdr:twoCellAnchor>
    <xdr:from>
      <xdr:col>3</xdr:col>
      <xdr:colOff>282389</xdr:colOff>
      <xdr:row>8</xdr:row>
      <xdr:rowOff>0</xdr:rowOff>
    </xdr:from>
    <xdr:to>
      <xdr:col>23</xdr:col>
      <xdr:colOff>394447</xdr:colOff>
      <xdr:row>25</xdr:row>
      <xdr:rowOff>116541</xdr:rowOff>
    </xdr:to>
    <xdr:graphicFrame macro="">
      <xdr:nvGraphicFramePr>
        <xdr:cNvPr id="37" name="Chart 36">
          <a:extLst>
            <a:ext uri="{FF2B5EF4-FFF2-40B4-BE49-F238E27FC236}">
              <a16:creationId xmlns:a16="http://schemas.microsoft.com/office/drawing/2014/main" id="{A52FF8A0-CE2D-512A-0891-09507DAE3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hamed" refreshedDate="46019.870780555553" createdVersion="8" refreshedVersion="8" minRefreshableVersion="3" recordCount="1219" xr:uid="{11B92735-EFCE-4FE0-BBF3-5CE01CD6DF67}">
  <cacheSource type="worksheet">
    <worksheetSource name="Table2"/>
  </cacheSource>
  <cacheFields count="13">
    <cacheField name="تاريخ المكالمه" numFmtId="14">
      <sharedItems containsSemiMixedTypes="0" containsNonDate="0" containsDate="1" containsString="0" minDate="2025-02-09T00:00:00" maxDate="2025-10-01T00:00:00" count="94">
        <d v="2025-07-01T00:00:00"/>
        <d v="2025-07-02T00:00:00"/>
        <d v="2025-07-03T00:00:00"/>
        <d v="2025-07-15T00:00:00"/>
        <d v="2025-03-08T00:00:00"/>
        <d v="2025-08-14T00:00:00"/>
        <d v="2025-08-27T00:00:00"/>
        <d v="2025-08-31T00:00:00"/>
        <d v="2025-09-01T00:00:00"/>
        <d v="2025-09-02T00:00:00"/>
        <d v="2025-02-09T00:00:00"/>
        <d v="2025-07-05T00:00:00"/>
        <d v="2025-07-12T00:00:00"/>
        <d v="2025-07-18T00:00:00"/>
        <d v="2025-07-22T00:00:00"/>
        <d v="2025-07-08T00:00:00"/>
        <d v="2025-08-03T00:00:00"/>
        <d v="2025-08-20T00:00:00"/>
        <d v="2025-08-07T00:00:00"/>
        <d v="2025-08-25T00:00:00"/>
        <d v="2025-09-10T00:00:00"/>
        <d v="2025-09-16T00:00:00"/>
        <d v="2025-09-23T00:00:00"/>
        <d v="2025-07-06T00:00:00"/>
        <d v="2025-07-24T00:00:00"/>
        <d v="2025-07-28T00:00:00"/>
        <d v="2025-08-05T00:00:00"/>
        <d v="2025-08-12T00:00:00"/>
        <d v="2025-08-18T00:00:00"/>
        <d v="2025-08-26T00:00:00"/>
        <d v="2025-09-04T00:00:00"/>
        <d v="2025-09-11T00:00:00"/>
        <d v="2025-09-19T00:00:00"/>
        <d v="2025-07-09T00:00:00"/>
        <d v="2025-07-17T00:00:00"/>
        <d v="2025-07-25T00:00:00"/>
        <d v="2025-07-30T00:00:00"/>
        <d v="2025-08-01T00:00:00"/>
        <d v="2025-08-09T00:00:00"/>
        <d v="2025-08-16T00:00:00"/>
        <d v="2025-08-23T00:00:00"/>
        <d v="2025-09-08T00:00:00"/>
        <d v="2025-09-15T00:00:00"/>
        <d v="2025-09-22T00:00:00"/>
        <d v="2025-09-28T00:00:00"/>
        <d v="2025-07-11T00:00:00"/>
        <d v="2025-07-19T00:00:00"/>
        <d v="2025-07-26T00:00:00"/>
        <d v="2025-08-02T00:00:00"/>
        <d v="2025-08-10T00:00:00"/>
        <d v="2025-08-17T00:00:00"/>
        <d v="2025-08-24T00:00:00"/>
        <d v="2025-09-03T00:00:00"/>
        <d v="2025-09-09T00:00:00"/>
        <d v="2025-09-17T00:00:00"/>
        <d v="2025-09-24T00:00:00"/>
        <d v="2025-07-04T00:00:00"/>
        <d v="2025-07-13T00:00:00"/>
        <d v="2025-07-21T00:00:00"/>
        <d v="2025-07-27T00:00:00"/>
        <d v="2025-08-04T00:00:00"/>
        <d v="2025-08-11T00:00:00"/>
        <d v="2025-08-19T00:00:00"/>
        <d v="2025-09-05T00:00:00"/>
        <d v="2025-09-12T00:00:00"/>
        <d v="2025-09-18T00:00:00"/>
        <d v="2025-09-25T00:00:00"/>
        <d v="2025-07-07T00:00:00"/>
        <d v="2025-07-14T00:00:00"/>
        <d v="2025-07-20T00:00:00"/>
        <d v="2025-07-29T00:00:00"/>
        <d v="2025-08-06T00:00:00"/>
        <d v="2025-08-13T00:00:00"/>
        <d v="2025-08-21T00:00:00"/>
        <d v="2025-08-28T00:00:00"/>
        <d v="2025-09-06T00:00:00"/>
        <d v="2025-09-13T00:00:00"/>
        <d v="2025-09-20T00:00:00"/>
        <d v="2025-09-26T00:00:00"/>
        <d v="2025-07-10T00:00:00"/>
        <d v="2025-07-16T00:00:00"/>
        <d v="2025-07-23T00:00:00"/>
        <d v="2025-07-31T00:00:00"/>
        <d v="2025-08-08T00:00:00"/>
        <d v="2025-08-15T00:00:00"/>
        <d v="2025-08-22T00:00:00"/>
        <d v="2025-08-29T00:00:00"/>
        <d v="2025-09-07T00:00:00"/>
        <d v="2025-09-14T00:00:00"/>
        <d v="2025-09-21T00:00:00"/>
        <d v="2025-09-27T00:00:00"/>
        <d v="2025-09-29T00:00:00"/>
        <d v="2025-09-30T00:00:00"/>
        <d v="2025-08-30T00:00:00"/>
      </sharedItems>
    </cacheField>
    <cacheField name="معاد البدء" numFmtId="21">
      <sharedItems containsSemiMixedTypes="0" containsNonDate="0" containsDate="1" containsString="0" minDate="1899-12-30T08:00:00" maxDate="2025-08-31T13:10:00"/>
    </cacheField>
    <cacheField name="معاد الانتهاء " numFmtId="21">
      <sharedItems containsSemiMixedTypes="0" containsNonDate="0" containsDate="1" containsString="0" minDate="1899-12-30T08:12:35" maxDate="2025-08-31T13:19:00"/>
    </cacheField>
    <cacheField name="المدة" numFmtId="21">
      <sharedItems containsSemiMixedTypes="0" containsNonDate="0" containsDate="1" containsString="0" minDate="1899-12-30T00:00:05" maxDate="1899-12-30T02:43:20"/>
    </cacheField>
    <cacheField name="الفرع " numFmtId="49">
      <sharedItems count="53">
        <s v="جلسة موعد افتراضي-مكتب العمل"/>
        <s v="مكتب العمل بشرق الرياض"/>
        <s v="مكتب العمل بالرياض"/>
        <s v="مكتب العمل بالأحساء"/>
        <s v="مكتب العمل بالدوادمي"/>
        <s v="مكتب العمل بوادي الدواسر"/>
        <s v="مكتب العمل بالخبر"/>
        <s v="مكتب العمل بالدمام"/>
        <s v="مكتب العمل بأبها"/>
        <s v="مكتب العمل بجدة"/>
        <s v="مكتب العمل بالجبيل"/>
        <s v="مكتب العمل ببريدة"/>
        <s v="مكتب العمل بتبوك"/>
        <s v="  مكتب العمل بالباحة"/>
        <s v=" مكتب العمل بجدة "/>
        <s v="مكتب العمل بالرس"/>
        <s v="مكتب العمل بالجبيل "/>
        <s v="مكتب العمل بحائل"/>
        <s v="مكتب العمل بالمدينة المنورة"/>
        <s v="مكتب العمل بالقنفذة "/>
        <s v=" مكتب العمل بالدمام "/>
        <s v="  مكتب العمل بشرق الرياض"/>
        <s v=" مكتب العمل بجدة"/>
        <s v="مكتب العمل بالأحساء "/>
        <s v=" مكتب العمل بالقريات"/>
        <s v="  مكتب العمل بالرياض"/>
        <s v=" مكتب العمل بالخبر"/>
        <s v="مكتب العمل بجيزان"/>
        <s v=" مكتب العمل ببيشة"/>
        <s v="مكتب العمل بالعلا"/>
        <s v="مكتب العمل بالطائف "/>
        <s v="مكتب العمل بمكة المكرمة "/>
        <s v="مكتب العمل بنجران"/>
        <s v="مكتب العمل بحفر الباطن "/>
        <s v="مكتب العمل بعنيزة"/>
        <s v="مكتب العمل بعنيزة "/>
        <s v="مكتب العمل بعرعر"/>
        <s v=" مكتب العمل بحائل"/>
        <s v="مكتب العمل بجدة "/>
        <s v="مكتب العمل بالخرج"/>
        <s v="مكتب العمل بالقنفذة"/>
        <s v="مكتب العمل ببيشة "/>
        <s v="مكتب العمل بسكاكا"/>
        <s v="مكتب العمل بالوجه"/>
        <s v="مكتب العمل بالخفجي"/>
        <s v="مكتب العمل بالقريات "/>
        <s v="العمل بينبع "/>
        <s v="مكتب العمل بالطائف"/>
        <s v="مكتب العمل بالباحة"/>
        <s v="مكتب العمل بالقريات"/>
        <s v="مكتب العمل بحفر الباطن"/>
        <s v="مكتب العمل بينبع"/>
        <s v="مكتب العمل بمكة المكرمة"/>
      </sharedItems>
    </cacheField>
    <cacheField name="المنطقة" numFmtId="49">
      <sharedItems count="14">
        <s v="منطقة الرياض"/>
        <s v="المنطقة الشرقية"/>
        <s v="عسير"/>
        <s v="مكة المكرمة"/>
        <s v="القصيم"/>
        <s v="تبوك"/>
        <s v="الباحة"/>
        <s v="الحائل"/>
        <s v="المدينة المنورة"/>
        <s v="الجوف"/>
        <s v="جيزان"/>
        <s v="نجران"/>
        <s v="عرعر"/>
        <s v="منطقة مكة المكرمة" u="1"/>
      </sharedItems>
    </cacheField>
    <cacheField name="نوع الخدمة " numFmtId="0">
      <sharedItems/>
    </cacheField>
    <cacheField name="تقييم من 10" numFmtId="0">
      <sharedItems containsMixedTypes="1" containsNumber="1" containsInteger="1" minValue="2" maxValue="10" count="14">
        <n v="3"/>
        <n v="6"/>
        <n v="7"/>
        <n v="10"/>
        <n v="8"/>
        <n v="5"/>
        <n v="2"/>
        <n v="4"/>
        <n v="9"/>
        <s v="5"/>
        <s v="7"/>
        <s v="9"/>
        <s v="6"/>
        <s v="8"/>
      </sharedItems>
    </cacheField>
    <cacheField name=" حل المشكلة " numFmtId="49">
      <sharedItems count="3">
        <s v="لا"/>
        <s v="نعم"/>
        <s v="نعم " u="1"/>
      </sharedItems>
    </cacheField>
    <cacheField name="الملاحظات " numFmtId="49">
      <sharedItems longText="1"/>
    </cacheField>
    <cacheField name="سبب المشكلة " numFmtId="0">
      <sharedItems/>
    </cacheField>
    <cacheField name="عدد الايميلات " numFmtId="0">
      <sharedItems containsSemiMixedTypes="0" containsString="0" containsNumber="1" containsInteger="1" minValue="-1" maxValue="6" count="7">
        <n v="4"/>
        <n v="3"/>
        <n v="1"/>
        <n v="2"/>
        <n v="0"/>
        <n v="6"/>
        <n v="-1" u="1"/>
      </sharedItems>
    </cacheField>
    <cacheField name="رابط الجلسة" numFmtId="0">
      <sharedItems/>
    </cacheField>
  </cacheFields>
  <extLst>
    <ext xmlns:x14="http://schemas.microsoft.com/office/spreadsheetml/2009/9/main" uri="{725AE2AE-9491-48be-B2B4-4EB974FC3084}">
      <x14:pivotCacheDefinition pivotCacheId="88177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9">
  <r>
    <x v="0"/>
    <d v="1899-12-30T15:10:17"/>
    <d v="1899-12-30T15:17:00"/>
    <d v="1899-12-30T00:06:43"/>
    <x v="0"/>
    <x v="0"/>
    <s v="غير محددة"/>
    <x v="0"/>
    <x v="0"/>
    <s v="لايوجد بيانات واضحة - لايوجد فيديو - تقطيع في الصوت - عندم معرفة اذا كان المتصل العميل او الموظف"/>
    <s v="تقنية"/>
    <x v="0"/>
    <s v="https://wforecorder.hrsd.gov.sa/Ultra/DynaAsp/vCRMQuery.aspx?sid=15876517"/>
  </r>
  <r>
    <x v="0"/>
    <d v="1899-12-30T13:58:16"/>
    <d v="1899-12-30T14:00:26"/>
    <d v="1899-12-30T00:02:10"/>
    <x v="0"/>
    <x v="0"/>
    <s v="استفسار"/>
    <x v="1"/>
    <x v="0"/>
    <s v="نفس الإشكالية + ظهر اسم يوسف بالمكالمة هل هو المستفيد او الموظف"/>
    <s v="تقنية"/>
    <x v="1"/>
    <s v="https://wforecorder.hrsd.gov.sa/Ultra/DynaAsp/vCRMQuery.aspx?sid=15874518"/>
  </r>
  <r>
    <x v="0"/>
    <d v="1899-12-30T13:57:58"/>
    <d v="1899-12-30T13:59:56"/>
    <d v="1899-12-30T00:01:58"/>
    <x v="1"/>
    <x v="0"/>
    <s v="استفسار"/>
    <x v="0"/>
    <x v="1"/>
    <s v="العميل adel.ammar الموظف hazim ( halsuwailem@hrsd.gov.sa ) مدة المكالمة 1:58 دقيقة دخول الموظف والعميل بعد مرور 26 ثانية + الموظف مفعل الميوت + تغير الموظف عند دقيقه 1 و 45 ثانية (AALDOssri@hrsd.gov.sa) + خروجة من الجلسة + عدم التحدث طوال الجلسة"/>
    <s v="تقنية"/>
    <x v="2"/>
    <s v="https://wforecorder.hrsd.gov.sa/Ultra/DynaAsp/vCRMQuery.aspx?sid=15874520"/>
  </r>
  <r>
    <x v="0"/>
    <d v="1899-12-30T13:57:40"/>
    <d v="1899-12-30T14:00:22"/>
    <d v="1899-12-30T00:02:42"/>
    <x v="2"/>
    <x v="0"/>
    <s v="استفسار"/>
    <x v="1"/>
    <x v="1"/>
    <s v="مدة المكالمة 2 دقيقة و 42 ثانية ( لايوجد صوت + فيديو + عدم دخول العميل للجلسة )"/>
    <s v="المستفيد"/>
    <x v="2"/>
    <s v="https://wforecorder.hrsd.gov.sa/Ultra/DynaAsp/vCRMQuery.aspx?sid=15874527"/>
  </r>
  <r>
    <x v="0"/>
    <d v="1899-12-30T13:54:22"/>
    <d v="1899-12-30T14:10:42"/>
    <d v="1899-12-30T00:16:20"/>
    <x v="3"/>
    <x v="1"/>
    <s v="استفسار"/>
    <x v="0"/>
    <x v="1"/>
    <s v="مدة المكالمة 16 دقيقة و 20 ثانية عدم دخول العميل طوال فترة الجلسة + لايوجد صوت ولا فيديو"/>
    <s v="المستفيد"/>
    <x v="2"/>
    <s v="https://wforecorder.hrsd.gov.sa/Ultra/DynaAsp/vCRMQuery.aspx?sid=15874533"/>
  </r>
  <r>
    <x v="0"/>
    <d v="1899-12-30T13:53:12"/>
    <d v="1899-12-30T13:54:04"/>
    <d v="1899-12-30T00:00:52"/>
    <x v="4"/>
    <x v="0"/>
    <s v="استفسار"/>
    <x v="0"/>
    <x v="1"/>
    <s v="مدة المكالمة 52 ثانية عدم دخول العميل طوال مدة الجلسة + لايوجد صوت ولا فيديو"/>
    <s v="المستفيد"/>
    <x v="3"/>
    <s v="https://wforecorder.hrsd.gov.sa/Ultra/DynaAsp/vCRMQuery.aspx?sid=15874540"/>
  </r>
  <r>
    <x v="0"/>
    <d v="1899-12-30T13:52:57"/>
    <d v="1899-12-30T14:00:18"/>
    <d v="1899-12-30T00:07:21"/>
    <x v="2"/>
    <x v="0"/>
    <s v="غير محددة"/>
    <x v="1"/>
    <x v="1"/>
    <s v="مدة المكالمة 7 دقائق و 21 ثانية ( لايوجد صوت او فيديو + عدم دخول العميل طوال الجلسة ( نفس الموظف سابقاً تكرر بنفس المشكلة )"/>
    <s v="المستفيد"/>
    <x v="2"/>
    <s v="https://wforecorder.hrsd.gov.sa/Ultra/DynaAsp/vCRMQuery.aspx?sid=15874543"/>
  </r>
  <r>
    <x v="0"/>
    <d v="1899-12-30T13:49:00"/>
    <d v="1899-12-30T14:00:30"/>
    <d v="1899-12-30T00:11:30"/>
    <x v="5"/>
    <x v="0"/>
    <s v="غير محددة"/>
    <x v="0"/>
    <x v="1"/>
    <s v="مدة المكالمة أستغرقت 11 دقيقة و 29 ثانية . عبدالرحمن الدوسري/ لايوجد صوت + فيديو + غير واضح في المكالمة العميل من الموظف تم خروجة ( 10:19 ) من الجلسة"/>
    <s v="المستفيد"/>
    <x v="2"/>
    <s v="https://wforecorder.hrsd.gov.sa/Ultra/DynaAsp/vCRMQuery.aspx?sid=15874563"/>
  </r>
  <r>
    <x v="0"/>
    <d v="1899-12-30T13:48:38"/>
    <d v="1899-12-30T14:06:49"/>
    <d v="1899-12-30T00:18:11"/>
    <x v="2"/>
    <x v="0"/>
    <s v="غير محددة"/>
    <x v="1"/>
    <x v="0"/>
    <s v="مدة المكالمة استغرقت 18 دقيقة و 10 ثواني ( بندرلا يوجد صوت + فيديو + غير واضح في المكالمة العميل من الموظف . في الدقيقة 4:45 تم انقسام الشاشة وتكرر اسم بندر تم خروجة 4:48 ( انتهت الجلسة كاملة 18:10 )"/>
    <s v="الموظف"/>
    <x v="2"/>
    <s v="https://wforecorder.hrsd.gov.sa/Ultra/DynaAsp/vCRMQuery.aspx?sid=15874567"/>
  </r>
  <r>
    <x v="0"/>
    <d v="1899-12-30T13:48:21"/>
    <d v="1899-12-30T14:00:47"/>
    <d v="1899-12-30T00:12:26"/>
    <x v="2"/>
    <x v="0"/>
    <s v="تسليم وثائق"/>
    <x v="1"/>
    <x v="1"/>
    <s v="دخل العميل بعد مرور 5 ثواني من بداية الجلسة ( دخل شخص اخر بعد مرور 44 ثانية على بداية الجلسة ) ( بعد ذلك دخل الموظف Meaad الى الجلسة بعد مرور 2 دقيقة و 34 ثانية ) لم يعرف عن نفسة فقط بداء المكالمة ب كيف اقدر اخدمك - ( تم الانتهاء من خدمتة  بوقت قصير - باقي المكالمة العميل لم يغلق الجلسة )"/>
    <s v="الموظف"/>
    <x v="2"/>
    <s v="https://wforecorder.hrsd.gov.sa/Ultra/DynaAsp/vCRMQuery.aspx?sid=15874569"/>
  </r>
  <r>
    <x v="0"/>
    <d v="1899-12-30T13:47:24"/>
    <d v="1899-12-30T13:59:51"/>
    <d v="1899-12-30T00:12:27"/>
    <x v="2"/>
    <x v="0"/>
    <s v="استفسار"/>
    <x v="2"/>
    <x v="0"/>
    <s v="دخل المستفيد من بداية الجسلة Said Alavi وبعد مرور 2 دقيقة من الجلسة دخل الموظف بندر + عرف عن نفسة بداية المكالمة - لكن لم يقم بفتح الكام + المستفيد يريد خروج نهائي منتهية الإقامة ولا يريد موافقة الكفيل - قال له الموظف اذهب الى السفارة  فقط هنا مافية  + لم يوثق + اغلق المحادثة بشكل غير احترافي ( انتهت الجلسة فعلياً -2 دقيقة و 55 ثانية خرج الموظف باقي العميل باقي الجلسة"/>
    <s v="الموظف"/>
    <x v="3"/>
    <s v="https://wforecorder.hrsd.gov.sa/Ultra/DynaAsp/vCRMQuery.aspx?sid=15874571"/>
  </r>
  <r>
    <x v="0"/>
    <d v="1899-12-30T13:46:47"/>
    <d v="1899-12-30T13:57:15"/>
    <d v="1899-12-30T00:10:28"/>
    <x v="0"/>
    <x v="0"/>
    <s v="غير محددة"/>
    <x v="0"/>
    <x v="0"/>
    <s v="بدأت الجلسة بوجود المستفيد والموظف- الصوت غير واضح من جهة الموظف -  لكن لم يتضح لي انها بداية الجلسة فعلياً او في المنتصف لان - الموظف FAHAD A.mardini لم يعرف على نفسة - بدأ على طول بأستاذي دقايق ويوصل الموظف. جلس المستفيد ينتظر حتى مرت 2 دقيقة و 53 ثانية. دخل موظف أخر Bander M.alharbi فتح الكام في وقت 4:25 لابس الزي الرسمي . لكن الخلفية ليست بيضاء بعدها اغلق الكاميرا  - نبرة الصوت ليس جيدة - ( اخذ منه رقم الجوال وعند التأكد الموظف لم يقول الارقام صحيح . بعد ذلك قاله رقم غير جيد خلاص مع السلامة 10 ايام وارجع اتصل ) بعد ماقال العميل رقمة مره اخرى قاله الموظف خلاص خلاص عاود الاتصال بعد 10 ايام . واغلقها بشكل غير احترافي"/>
    <s v="الموظف"/>
    <x v="2"/>
    <s v="https://wforecorder.hrsd.gov.sa/Ultra/DynaAsp/vCRMQuery.aspx?sid=15874575"/>
  </r>
  <r>
    <x v="0"/>
    <d v="1899-12-30T13:46:22"/>
    <d v="1899-12-30T14:00:48"/>
    <d v="1899-12-30T00:14:26"/>
    <x v="6"/>
    <x v="1"/>
    <s v="استفسار"/>
    <x v="0"/>
    <x v="0"/>
    <s v="بداية الجلسة يوجد شخص Amnah وجلس في الجلسة الافتراضية حتى بعد مرور 10 دقائق من الجلسة . بعد ذلك خرج . وبقيت الجلسة تشتغل حتى نهاية الوقت المحدد وهو 14:26"/>
    <s v="تقنية"/>
    <x v="0"/>
    <s v="https://wforecorder.hrsd.gov.sa/Ultra/DynaAsp/vCRMQuery.aspx?sid=15874574"/>
  </r>
  <r>
    <x v="0"/>
    <d v="1899-12-30T13:45:27"/>
    <d v="1899-12-30T14:04:05"/>
    <d v="1899-12-30T00:18:38"/>
    <x v="7"/>
    <x v="1"/>
    <s v="استفسار"/>
    <x v="0"/>
    <x v="0"/>
    <s v="دخل Ali منذو بداية الجلسة . بعد ذلك دخل - فريق المتابعة في 1:47 طول فترة الجلسة جميعهم ميوت وبدون كاميرا . خرج - فريق المتابعة 14:17 . ضل ali في الجلسة لحالة حتى أخر الوقت 18:38"/>
    <s v="الموظف"/>
    <x v="2"/>
    <s v="https://wforecorder.hrsd.gov.sa/Ultra/DynaAsp/vCRMQuery.aspx?sid=15874579"/>
  </r>
  <r>
    <x v="0"/>
    <d v="1899-12-30T13:44:45"/>
    <d v="1899-12-30T14:01:17"/>
    <d v="1899-12-30T00:16:32"/>
    <x v="6"/>
    <x v="1"/>
    <s v="استفسار"/>
    <x v="0"/>
    <x v="0"/>
    <s v="دخل الموظف للجلسة - وأنتظر دخول المستفيد لمدة 16 دقيقة وهو متواجد بعد ذلك أغلقت الجلسة"/>
    <s v="الموظف"/>
    <x v="3"/>
    <s v="https://wforecorder.hrsd.gov.sa/Ultra/DynaAsp/vCRMQuery.aspx?sid=15874586"/>
  </r>
  <r>
    <x v="1"/>
    <d v="1899-12-30T14:07:41"/>
    <d v="1899-12-30T14:10:15"/>
    <d v="1899-12-30T00:02:34"/>
    <x v="0"/>
    <x v="0"/>
    <s v="غير محددة"/>
    <x v="1"/>
    <x v="0"/>
    <s v="الموظف والمستفيد موجودين ميوت - الموظف ترك العميل لمدة 45 ثانية . بعد ذلك فتح الكاميرا والقى تحية بالإشارة وكان يكلم في التيلفون . خرج الموظفد دون الحديث دون ان يقول شيء"/>
    <s v="الموظف"/>
    <x v="1"/>
    <s v="https://wforecorder.hrsd.gov.sa/Ultra/DynaAsp/vCRMQuery.aspx?sid=15891272"/>
  </r>
  <r>
    <x v="1"/>
    <d v="1899-12-30T13:52:10"/>
    <d v="1899-12-30T14:00:21"/>
    <d v="1899-12-30T00:08:11"/>
    <x v="8"/>
    <x v="2"/>
    <s v="غير محددة"/>
    <x v="1"/>
    <x v="0"/>
    <s v="دخل الموظف بعد ذلك انضم اليه موظف اخر . دون حضور المستفيد توجد أصوات بعيدة وتقطيع طول مدة الجلسة بعد ذلك أغلقت"/>
    <s v="تقنية"/>
    <x v="3"/>
    <s v="https://wforecorder.hrsd.gov.sa/Ultra/DynaAsp/vCRMQuery.aspx?sid=15890520"/>
  </r>
  <r>
    <x v="1"/>
    <d v="1899-12-30T13:44:11"/>
    <d v="1899-12-30T13:51:28"/>
    <d v="1899-12-30T00:07:17"/>
    <x v="9"/>
    <x v="3"/>
    <s v="استفسار"/>
    <x v="3"/>
    <x v="1"/>
    <s v="الموظف كان متواجد بعد 1 دقيقة و 16 ثانية انضم المستفيد للجلسة - لايوجد صوت جميعهم ميوت انضم بعد ذلك موظف اخر في نفس الجلسة Saad ألقى التحية وعرف عن نفسة وضح للعميل كل المعلومات المطلوبة ووجه للقسم الصحيح بأسلوب ممتاز وأنهى الجلسة بكل احترافية"/>
    <s v="تقنية"/>
    <x v="1"/>
    <s v="https://wforecorder.hrsd.gov.sa/Ultra/DynaAsp/vCRMQuery.aspx?sid=15890567"/>
  </r>
  <r>
    <x v="1"/>
    <d v="1899-12-30T13:43:54"/>
    <d v="1899-12-30T13:58:04"/>
    <d v="1899-12-30T00:14:10"/>
    <x v="0"/>
    <x v="0"/>
    <s v="استفسار"/>
    <x v="2"/>
    <x v="0"/>
    <s v="كان الموظف Sharifah وانضم اليها Fouzyah بالدقيقة 1:36 . حضر المستفيد فيصل بالدقيقة 6:20 العميل عندة مشكلة والموظف يعلمه انه يحجز من منصة قوى جلسة افتراضية . قاله المستفيد انه حجز من منصة قوى وعند الدخول تحول الى جلسة الموعد الافتراضي مكتب العمل. الموظف عاد الحل 3 مرات ( احجز من منصة قوى وهم يعلمونك الاجراءات )"/>
    <s v="تقنية"/>
    <x v="2"/>
    <s v="https://wforecorder.hrsd.gov.sa/Ultra/DynaAsp/vCRMQuery.aspx?sid=15890569"/>
  </r>
  <r>
    <x v="1"/>
    <d v="1899-12-30T13:43:47"/>
    <d v="1899-12-30T14:19:58"/>
    <d v="1899-12-30T00:36:11"/>
    <x v="3"/>
    <x v="1"/>
    <s v="غير محددة"/>
    <x v="0"/>
    <x v="0"/>
    <s v="الموظف موجود منذو بداية الجلسة 36 دقيقة دون حضور احد فقط هو الموجود المستفيد لم يحضر"/>
    <s v="تقنية"/>
    <x v="2"/>
    <s v="https://wforecorder.hrsd.gov.sa/Ultra/DynaAsp/vCRMQuery.aspx?sid=15890571"/>
  </r>
  <r>
    <x v="1"/>
    <d v="1899-12-30T13:42:51"/>
    <d v="1899-12-30T13:49:49"/>
    <d v="1899-12-30T00:06:58"/>
    <x v="0"/>
    <x v="0"/>
    <s v="استفسار"/>
    <x v="0"/>
    <x v="0"/>
    <s v="الموظف fmardini موجود منذو بدايةالجلسة - انضم اليه موظف اخر  mohammed بعد مرور 2:02 انضم المستفيد بوقت 3:50 من مدة المكالمة - المستفيد القى التحية أول - جميع الموظفين ميوت بدون كام لمدة 20 ثانية من القى التحية ( الموظف لم يعرف عن نفسة - الموظف شرح للعميل انه لايستطيع الخدمة يحتاج للتواصل مع مكتب العمل التابع للمنطقة ) ( لم يغلق الجلسة بشكل احترافي )"/>
    <s v="تقنية"/>
    <x v="2"/>
    <s v="https://wforecorder.hrsd.gov.sa/Ultra/DynaAsp/vCRMQuery.aspx?sid=15890573"/>
  </r>
  <r>
    <x v="1"/>
    <d v="1899-12-30T13:42:08"/>
    <d v="1899-12-30T14:08:08"/>
    <d v="1899-12-30T00:26:00"/>
    <x v="1"/>
    <x v="0"/>
    <s v="غير محددة"/>
    <x v="0"/>
    <x v="1"/>
    <s v="Moamen موجود بالجلسة -  غير ظاهر لي انه الموظف او العميل طوال مدة الجلسة ميوت استغرق الوقت 26 دقيقة ولا يوجد احد"/>
    <s v="تقنية"/>
    <x v="3"/>
    <s v="https://wforecorder.hrsd.gov.sa/Ultra/DynaAsp/vCRMQuery.aspx?sid=15890582"/>
  </r>
  <r>
    <x v="2"/>
    <d v="1899-12-30T13:46:00"/>
    <d v="1899-12-30T14:00:00"/>
    <d v="1899-12-30T00:14:03"/>
    <x v="10"/>
    <x v="1"/>
    <s v="غير محددة"/>
    <x v="2"/>
    <x v="1"/>
    <s v="الدخول من ايميل غير رسمي + عدم معرفة اذا كان الموظف او المستفيد + عدم دخول شخص أخر طوال فترة الجلسة"/>
    <s v="تقنية"/>
    <x v="2"/>
    <s v="https://wforecorder.hrsd.gov.sa/Ultra/DynaAsp/vCRMQuery.aspx?sid=15905020"/>
  </r>
  <r>
    <x v="2"/>
    <d v="1899-12-30T13:43:00"/>
    <d v="1899-12-30T13:56:00"/>
    <d v="1899-12-30T00:13:08"/>
    <x v="9"/>
    <x v="3"/>
    <s v="غير محددة"/>
    <x v="2"/>
    <x v="1"/>
    <s v="دخل الموظف محمد بعد بداية الجلسلة 17 ثانية الكاميرا مفتوحه + مفعل الميوت / دخول الموظفة هويدا بعد مرور 5 دقائق و 49 دقيقة + لايوجد كاميرا + الصوت ميوت غادرت الجلسة في وقت 11:57 دقيقة لايوجد عميل لخدمتة"/>
    <s v="الموظف"/>
    <x v="2"/>
    <s v="https://wforecorder.hrsd.gov.sa/Ultra/DynaAsp/vCRMQuery.aspx?sid=15905033"/>
  </r>
  <r>
    <x v="2"/>
    <d v="1899-12-30T13:39:00"/>
    <d v="1899-12-30T13:54:00"/>
    <d v="1899-12-30T00:14:31"/>
    <x v="0"/>
    <x v="0"/>
    <s v="غير محددة"/>
    <x v="0"/>
    <x v="1"/>
    <s v="اسم الموظف الظاهر في الجلسة رامي والايميل بأسم (rjawa@hrsd.gov.sa) دخل المستفيد صالح ابراهيم بعد مرور 7 دقائق / تم الرد على العميل بعد مرور 1 دقيقة + لم يتم الترحيب ( المشكلة عاملة لديها ايقاف خدمات ) اسلوب الموظف سيء + الموظف جعل العميل ينتظر لمدة 3 دقائق - لم يتم حل المشكلة تم تحويلة لدعم الفني لطباعة قرار اداري )"/>
    <s v="الموظف"/>
    <x v="3"/>
    <s v="https://wforecorder.hrsd.gov.sa/Ultra/DynaAsp/vCRMQuery.aspx?sid=15905046"/>
  </r>
  <r>
    <x v="2"/>
    <d v="1899-12-30T13:34:00"/>
    <d v="1899-12-30T14:04:00"/>
    <d v="1899-12-30T00:29:02"/>
    <x v="0"/>
    <x v="0"/>
    <s v="غير محددة"/>
    <x v="2"/>
    <x v="1"/>
    <s v="دخل الموظف بإيميل الوزارة Mashal + دخول الموظفة نوال بعد مرور 3:16 دقيقة جميعهم ميوت لا يوجد عميل لخدمته مدة المكالمة ( 29 ) من بداية المكالمة حتى الانتهاء ميوت"/>
    <s v="الموظف"/>
    <x v="1"/>
    <s v="https://wforecorder.hrsd.gov.sa/Ultra/DynaAsp/vCRMQuery.aspx?sid=15905504"/>
  </r>
  <r>
    <x v="2"/>
    <d v="1899-12-30T13:34:00"/>
    <d v="1899-12-30T14:00:00"/>
    <d v="1899-12-30T00:26:41"/>
    <x v="2"/>
    <x v="0"/>
    <s v="غير محددة"/>
    <x v="0"/>
    <x v="1"/>
    <s v="دخول الموظفة noha بإيميل الوزارة + تم تغيير المستخدم الى Meaad + دخول فريق الدعم سلم جميعهم ميوت غادر فريق الدعم 20:14 دقيقة لايوجد صوت ولا فيديو مدة الجلسة 26:41 دقيقة"/>
    <s v="الموظف"/>
    <x v="3"/>
    <s v="https://wforecorder.hrsd.gov.sa/Ultra/DynaAsp/vCRMQuery.aspx?sid=15905507"/>
  </r>
  <r>
    <x v="2"/>
    <d v="1899-12-30T13:31:00"/>
    <d v="1899-12-30T14:00:00"/>
    <d v="1899-12-30T00:29:09"/>
    <x v="1"/>
    <x v="0"/>
    <s v="غير محددة"/>
    <x v="2"/>
    <x v="1"/>
    <s v="لايوجد ايميل رسمي / دخول محمد الرشيد المستفيد لايوجد موظف ليخدم العميل + العميل ظل ينتظر في الجلسة لمدة 29:08 دقيقة"/>
    <s v="الموظف"/>
    <x v="1"/>
    <s v="https://wforecorder.hrsd.gov.sa/Ultra/DynaAsp/vCRMQuery.aspx?sid=15905515"/>
  </r>
  <r>
    <x v="2"/>
    <d v="1899-12-30T13:30:00"/>
    <d v="1899-12-30T14:46:00"/>
    <d v="1899-12-30T01:16:22"/>
    <x v="2"/>
    <x v="0"/>
    <s v="غير محددة"/>
    <x v="1"/>
    <x v="0"/>
    <s v="دخول خالد ماهر بعدها دخل العميل سعيد تم خروجة من الجلسة بعد انتظار 3:31 دقيقة . دخول فريق المتابعة للجلسة 4:00 + دخول بندر 4:09 دقيقة دخول خالد للجلسة مرة اخرى 5:22 تحدث فريق المتابعة مع العميل / مشكلة العميل انقطاع عن العمل تم تحويل العميل الى منصة قوى او حجز جلسة مرة اخرى وقال تم ارسال تقييم للخدمة على الدردشة خروج فريق المتابعة عند 7:47 دقيقة / ظل العميل حتى انتهى مدة الجلسة بالكامل"/>
    <s v="الموظف"/>
    <x v="2"/>
    <s v="https://wforecorder.hrsd.gov.sa/Ultra/DynaAsp/vCRMQuery.aspx?sid=15905108"/>
  </r>
  <r>
    <x v="2"/>
    <d v="1899-12-30T13:29:00"/>
    <d v="1899-12-30T13:29:00"/>
    <d v="1899-12-30T00:00:08"/>
    <x v="0"/>
    <x v="0"/>
    <s v="غير محددة"/>
    <x v="0"/>
    <x v="0"/>
    <s v="دخول الموظف لمدة 7 ثواني وانهاء الجلسة"/>
    <s v="الموظف"/>
    <x v="2"/>
    <s v="https://wforecorder.hrsd.gov.sa/Ultra/DynaAsp/vCRMQuery.aspx?sid=15904598"/>
  </r>
  <r>
    <x v="2"/>
    <d v="1899-12-30T13:27:00"/>
    <d v="1899-12-30T13:40:00"/>
    <d v="1899-12-30T00:13:12"/>
    <x v="9"/>
    <x v="3"/>
    <s v="غير محددة"/>
    <x v="2"/>
    <x v="0"/>
    <s v="دخول الموظف فهد الى الجلسة - دخول موظف اخر صالح الى الجلسة + جميعهم ميوت + 2:48 لايوجد عميل ليتم خدمتة"/>
    <s v="المستفيد"/>
    <x v="2"/>
    <s v="https://wforecorder.hrsd.gov.sa/Ultra/DynaAsp/vCRMQuery.aspx?sid=15904615"/>
  </r>
  <r>
    <x v="2"/>
    <d v="1899-12-30T13:25:00"/>
    <d v="1899-12-30T13:45:00"/>
    <d v="1899-12-30T00:20:18"/>
    <x v="10"/>
    <x v="1"/>
    <s v="غير محددة"/>
    <x v="4"/>
    <x v="0"/>
    <s v="دخول saffar الى الجلسة غير واضح اذا كان مستفيد او موظف + لا يوجد صوت - طول مدة الجلسة"/>
    <s v="المستفيد"/>
    <x v="3"/>
    <s v="https://wforecorder.hrsd.gov.sa/Ultra/DynaAsp/vCRMQuery.aspx?sid=15904633"/>
  </r>
  <r>
    <x v="2"/>
    <d v="1899-12-30T13:23:00"/>
    <d v="1899-12-30T13:33:00"/>
    <d v="1899-12-30T00:10:15"/>
    <x v="5"/>
    <x v="0"/>
    <s v="غير محددة"/>
    <x v="5"/>
    <x v="1"/>
    <s v="دخول ماجد الى الجلسة انتظار حتى 2:00 دخول الموظف Mashael 2:06 بعدها خرجت دخل عبدالرحمن الدوسري موظف غير واضح في الجلسة نوع الخدمة الصوت غير واضح واللهجة ايضاً لكن تم خدمة العميل"/>
    <s v="المستفيد"/>
    <x v="2"/>
    <s v="https://wforecorder.hrsd.gov.sa/Ultra/DynaAsp/vCRMQuery.aspx?sid=15904662"/>
  </r>
  <r>
    <x v="3"/>
    <d v="1899-12-30T08:15:02"/>
    <d v="1899-12-30T08:33:14"/>
    <d v="1899-12-30T00:18:12"/>
    <x v="11"/>
    <x v="4"/>
    <s v="منشأءة زراعية"/>
    <x v="4"/>
    <x v="1"/>
    <s v="دخول المتابعة والجودة بايميل غير رسمي من بداية الجلسة حتى دخول العميل فهد نامي علي الحربي بعر مرور 10:42 + العميل تكلم والمتابعة والجودة ميوت +دخول الموظف فهد بايميل الوزارة بعد مرور 15:39 دقيقة رحب بنفسة + فاتح الكاميرا +الصوت واضح / دخول الموظفة بدرية الشموخ 16:47 بايميل غير وزاري وتم خروجها بعد مرور 16:59"/>
    <s v="المستفيد"/>
    <x v="2"/>
    <s v="https://wforecorder.hrsd.gov.sa/Ultra/DynaAsp/vCRMQuery.aspx?sid=16037991"/>
  </r>
  <r>
    <x v="3"/>
    <d v="1899-12-30T08:15:02"/>
    <d v="1899-12-30T10:58:24"/>
    <d v="1899-12-30T02:43:20"/>
    <x v="8"/>
    <x v="2"/>
    <s v="غير محددة"/>
    <x v="2"/>
    <x v="0"/>
    <s v="دخول الموظف/العميل يحيى حسين سالم القحطاني 00:07  وانتظر الموظف طول مدة الجلسة"/>
    <s v="الموظف"/>
    <x v="3"/>
    <s v="https://wforecorder.hrsd.gov.sa/Ultra/DynaAsp/vCRMQuery.aspx?sid=16043895"/>
  </r>
  <r>
    <x v="3"/>
    <d v="1899-12-30T08:15:03"/>
    <d v="1899-12-30T08:41:46"/>
    <d v="1899-12-30T00:26:42"/>
    <x v="1"/>
    <x v="0"/>
    <s v="غير محددة"/>
    <x v="2"/>
    <x v="0"/>
    <s v="دخول العميل احمد احمد يحى القيني من بداية الجلسة حتى دخول الموظفة mashael بايميل الوزارة بعد مرور 15:02 دقيقة / الموظف بداء يتكلم طول في لخر دقيقة من الجلسة 25:33"/>
    <s v="مشكلة بالفرع"/>
    <x v="1"/>
    <s v="https://wforecorder.hrsd.gov.sa/Ultra/DynaAsp/vCRMQuery.aspx?sid=16037985"/>
  </r>
  <r>
    <x v="3"/>
    <d v="1899-12-30T08:15:04"/>
    <d v="1899-12-30T10:35:05"/>
    <d v="1899-12-30T02:20:00"/>
    <x v="3"/>
    <x v="1"/>
    <s v="غير محددة"/>
    <x v="1"/>
    <x v="1"/>
    <s v="دخول العميل/الموظف مساعد 00:03 +دخول العميل / الموظف ziara utto بعد مرور 16:23 وخرج بعد مرور 2:10:28 دقيقة جميعم ميوت"/>
    <s v="الموظف"/>
    <x v="3"/>
    <s v="https://wforecorder.hrsd.gov.sa/Ultra/DynaAsp/vCRMQuery.aspx?sid=16042786"/>
  </r>
  <r>
    <x v="3"/>
    <d v="1899-12-30T08:23:49"/>
    <d v="1899-12-30T08:29:23"/>
    <d v="1899-12-30T00:05:33"/>
    <x v="12"/>
    <x v="5"/>
    <s v="غير محددة"/>
    <x v="0"/>
    <x v="1"/>
    <s v="دخول العميل محمود للجلسة 00:04 / دخول الموظف oudah بايميل الوزارة بعد مرور 2:28 دقيقة طلب الموظف من العميل ارفاق الوثائق  لكن المستفيد داخل من الهاتف ممايصعب ارفاق الوثائق"/>
    <s v="الموظف"/>
    <x v="1"/>
    <s v="https://wforecorder.hrsd.gov.sa/Ultra/DynaAsp/vCRMQuery.aspx?sid=16037943"/>
  </r>
  <r>
    <x v="4"/>
    <d v="1899-12-30T15:56:00"/>
    <d v="1899-12-30T16:16:00"/>
    <d v="1899-12-30T00:19:30"/>
    <x v="1"/>
    <x v="0"/>
    <s v="لا يوجد"/>
    <x v="2"/>
    <x v="1"/>
    <s v="دخول المستفيد محمد حسن اكثر من مره الى الجلسة + يوجد اكثر من يوزر + لايوجد موظف ليخدم المستفيد"/>
    <s v="لايوجد موظف"/>
    <x v="0"/>
    <s v="https://wforecorder.hrsd.gov.sa/Ultra/DynaAsp/vCRMQuery.aspx?sid=16547947"/>
  </r>
  <r>
    <x v="4"/>
    <d v="1899-12-30T15:15:00"/>
    <d v="1899-12-30T15:30:30"/>
    <d v="1899-12-30T00:14:50"/>
    <x v="10"/>
    <x v="1"/>
    <s v="لا يوجد"/>
    <x v="0"/>
    <x v="1"/>
    <s v="دخول العميل 2513593802 الى الجلسة 3 مرات + لايوجد موظف لخدمة"/>
    <s v="لايوجد موظف"/>
    <x v="1"/>
    <s v="https://wforecorder.hrsd.gov.sa/Ultra/DynaAsp/vCRMQuery.aspx?sid=16547525"/>
  </r>
  <r>
    <x v="4"/>
    <d v="1899-12-30T13:57:00"/>
    <d v="1899-12-30T14:20:00"/>
    <d v="1899-12-30T00:23:00"/>
    <x v="13"/>
    <x v="6"/>
    <s v="لا يوجد"/>
    <x v="2"/>
    <x v="1"/>
    <s v="دخول الموظف عبدالله بإيميل الوزارة الرسمي من بداية الجلسة حتى نهايتها + لايوجد مستفيد لخدمتة"/>
    <s v="لايوجد عميل"/>
    <x v="2"/>
    <s v="https://wforecorder.hrsd.gov.sa/Ultra/DynaAsp/vCRMQuery.aspx?sid=16545291"/>
  </r>
  <r>
    <x v="4"/>
    <d v="1899-12-30T13:57:00"/>
    <d v="1899-12-30T13:57:00"/>
    <d v="1899-12-30T00:00:05"/>
    <x v="14"/>
    <x v="3"/>
    <s v="لا يوجد"/>
    <x v="0"/>
    <x v="0"/>
    <s v="دخول الموظف الى الجلسة بإيميل الوزارة + لايوجد مستفيد "/>
    <s v="لايوجد عميل"/>
    <x v="2"/>
    <s v="https://wforecorder.hrsd.gov.sa/Ultra/DynaAsp/vCRMQuery.aspx?sid=16545296"/>
  </r>
  <r>
    <x v="4"/>
    <d v="1899-12-30T13:54:00"/>
    <d v="1899-12-30T13:54:00"/>
    <d v="1899-12-30T00:00:14"/>
    <x v="12"/>
    <x v="5"/>
    <s v="لا يوجد"/>
    <x v="6"/>
    <x v="0"/>
    <s v="دخول الموظفة بإيميل الوزارة + لايوجد مستفيد"/>
    <s v="لايوجد عميل"/>
    <x v="2"/>
    <s v="https://wforecorder.hrsd.gov.sa/Ultra/DynaAsp/vCRMQuery.aspx?sid=16545314"/>
  </r>
  <r>
    <x v="4"/>
    <d v="1899-12-30T13:50:00"/>
    <d v="1899-12-30T13:57:00"/>
    <d v="1899-12-30T00:06:46"/>
    <x v="15"/>
    <x v="4"/>
    <s v="عمال تغيب عن العمل + إنهاء عقود"/>
    <x v="3"/>
    <x v="1"/>
    <s v="دخول العميل عيسى من بداية الجلسة / دخول الموظفة samar بإيميل الوزارة بعد مرور 44 ثانية "/>
    <s v="استفسار"/>
    <x v="3"/>
    <s v="https://wforecorder.hrsd.gov.sa/Ultra/DynaAsp/vCRMQuery.aspx?sid=16545329"/>
  </r>
  <r>
    <x v="4"/>
    <d v="1899-12-30T13:45:00"/>
    <d v="1899-12-30T14:00:00"/>
    <d v="1899-12-30T00:14:20"/>
    <x v="16"/>
    <x v="1"/>
    <s v="لا يوجد"/>
    <x v="0"/>
    <x v="0"/>
    <s v="دخول العميل Saffar من بداية الجلسة حتى النهاية + لايوجد موظف يخدم العميل "/>
    <s v="لايوجد موظف"/>
    <x v="2"/>
    <s v="https://wforecorder.hrsd.gov.sa/Ultra/DynaAsp/vCRMQuery.aspx?sid=16545354"/>
  </r>
  <r>
    <x v="4"/>
    <d v="1899-12-30T13:43:00"/>
    <d v="1899-12-30T13:57:00"/>
    <d v="1899-12-30T00:14:17"/>
    <x v="17"/>
    <x v="7"/>
    <s v="لا يوجد"/>
    <x v="2"/>
    <x v="0"/>
    <s v="دخول الموظف Khalaf من بداية الجلسة حتى نهايتها + لايوجد مستفيد"/>
    <s v="لايوجد عميل"/>
    <x v="2"/>
    <s v="https://wforecorder.hrsd.gov.sa/Ultra/DynaAsp/vCRMQuery.aspx?sid=16545380"/>
  </r>
  <r>
    <x v="4"/>
    <d v="1899-12-30T13:36:00"/>
    <d v="1899-12-30T14:00:00"/>
    <d v="1899-12-30T00:23:40"/>
    <x v="18"/>
    <x v="8"/>
    <s v="رخصة عمل"/>
    <x v="6"/>
    <x v="1"/>
    <s v="دخول العميل أحمد من بداية الجلسة + خروج العميل بعد مرور 19:03 دقيقة + لايوجد موظف ليخدم المستفيد"/>
    <s v="لايوجد موظف"/>
    <x v="2"/>
    <s v="https://wforecorder.hrsd.gov.sa/Ultra/DynaAsp/vCRMQuery.aspx?sid=16545427"/>
  </r>
  <r>
    <x v="4"/>
    <d v="1899-12-30T13:27:38"/>
    <d v="1899-12-30T13:37:00"/>
    <d v="1899-12-30T00:10:08"/>
    <x v="19"/>
    <x v="3"/>
    <s v="رخصة عمل"/>
    <x v="2"/>
    <x v="1"/>
    <s v="دخول العميل حسان الزهراني أو موظف غير واضح + من بداية الجلسة حتى نهايتها + لايوجد عميل او موظف  "/>
    <s v="غير محدد"/>
    <x v="2"/>
    <s v="https://wforecorder.hrsd.gov.sa/Ultra/DynaAsp/vCRMQuery.aspx?sid=16545619"/>
  </r>
  <r>
    <x v="5"/>
    <d v="1899-12-30T13:56:00"/>
    <d v="1899-12-30T14:00:00"/>
    <d v="1899-12-30T00:03:42"/>
    <x v="17"/>
    <x v="7"/>
    <s v="رخصة عمل"/>
    <x v="2"/>
    <x v="1"/>
    <s v="دخول العميل لفترة قصيرة وخروجة"/>
    <s v="لايوجد موظف"/>
    <x v="3"/>
    <s v="https://wforecorder.hrsd.gov.sa/Ultra/DynaAsp/vCRMQuery.aspx?sid=16757203"/>
  </r>
  <r>
    <x v="5"/>
    <d v="1899-12-30T13:50:00"/>
    <d v="1899-12-30T13:58:00"/>
    <d v="1899-12-30T00:08:44"/>
    <x v="20"/>
    <x v="1"/>
    <s v="رخصة عمل"/>
    <x v="2"/>
    <x v="1"/>
    <s v="دخل الموظف ووضع خلفية بان الموظف مشغول بخدمة عميل اخر"/>
    <s v="لايوجد عميل"/>
    <x v="2"/>
    <s v="https://wforecorder.hrsd.gov.sa/Ultra/DynaAsp/vCRMQuery.aspx?sid=16757225"/>
  </r>
  <r>
    <x v="5"/>
    <d v="1899-12-30T13:44:00"/>
    <d v="1899-12-30T14:00:00"/>
    <d v="1899-12-30T00:15:55"/>
    <x v="21"/>
    <x v="0"/>
    <s v="رخصة عمل"/>
    <x v="0"/>
    <x v="1"/>
    <s v="دخول عميلين +لايوجد موظف يخدمهم"/>
    <s v="لايوجد موظف"/>
    <x v="0"/>
    <s v="https://wforecorder.hrsd.gov.sa/Ultra/DynaAsp/vCRMQuery.aspx?sid=16757250"/>
  </r>
  <r>
    <x v="5"/>
    <d v="1899-12-30T13:43:00"/>
    <d v="1899-12-30T13:52:00"/>
    <d v="1899-12-30T00:09:04"/>
    <x v="21"/>
    <x v="0"/>
    <s v="لا يوجد"/>
    <x v="2"/>
    <x v="1"/>
    <s v="دخول الموظف من بداية الجلسة لايوجد عميل"/>
    <s v="لايوجد عميل"/>
    <x v="2"/>
    <s v="https://wforecorder.hrsd.gov.sa/Ultra/DynaAsp/vCRMQuery.aspx?sid=16757267"/>
  </r>
  <r>
    <x v="5"/>
    <d v="1899-12-30T13:41:00"/>
    <d v="1899-12-30T13:51:00"/>
    <d v="1899-12-30T00:10:46"/>
    <x v="8"/>
    <x v="2"/>
    <s v="رخصة عمل"/>
    <x v="1"/>
    <x v="1"/>
    <s v="عدم حل مشكلة العميل كروت رخصة العمل بسبب منصة قوى "/>
    <s v="خلل في منصة قوى"/>
    <x v="3"/>
    <s v="https://wforecorder.hrsd.gov.sa/Ultra/DynaAsp/vCRMQuery.aspx?sid=16757276"/>
  </r>
  <r>
    <x v="5"/>
    <d v="1899-12-30T13:39:00"/>
    <d v="1899-12-30T13:45:00"/>
    <d v="1899-12-30T00:06:20"/>
    <x v="22"/>
    <x v="3"/>
    <s v="استفسار / نقل كفالة"/>
    <x v="5"/>
    <x v="1"/>
    <s v="نقل كفالة عامل موقوف عن العمل / لازم الكفيل ينقل كفالة العامل"/>
    <s v="لايوجد"/>
    <x v="1"/>
    <s v="https://wforecorder.hrsd.gov.sa/Ultra/DynaAsp/vCRMQuery.aspx?sid=16757313"/>
  </r>
  <r>
    <x v="5"/>
    <d v="1899-12-30T13:35:00"/>
    <d v="1899-12-30T13:41:00"/>
    <d v="1899-12-30T00:06:09"/>
    <x v="23"/>
    <x v="1"/>
    <s v="لا يوجد"/>
    <x v="4"/>
    <x v="1"/>
    <s v="دخول العميل وخروجة بسرعة"/>
    <s v="لايوجد موظف"/>
    <x v="3"/>
    <s v="https://wforecorder.hrsd.gov.sa/Ultra/DynaAsp/vCRMQuery.aspx?sid=16757336"/>
  </r>
  <r>
    <x v="5"/>
    <d v="1899-12-30T13:22:00"/>
    <d v="1899-12-30T13:32:00"/>
    <d v="1899-12-30T00:10:07"/>
    <x v="13"/>
    <x v="6"/>
    <s v="لا يوجد"/>
    <x v="4"/>
    <x v="0"/>
    <s v="دخول الموظف والعميل الى الجلسة الجميع ميوت"/>
    <s v="الموظف+العميل"/>
    <x v="1"/>
    <s v="https://wforecorder.hrsd.gov.sa/Ultra/DynaAsp/vCRMQuery.aspx?sid=16757598"/>
  </r>
  <r>
    <x v="5"/>
    <d v="1899-12-30T13:20:00"/>
    <d v="1899-12-30T13:43:00"/>
    <d v="1899-12-30T00:23:14"/>
    <x v="18"/>
    <x v="8"/>
    <s v="رخصة عمل"/>
    <x v="4"/>
    <x v="1"/>
    <s v="العميل موجود في الجلسة "/>
    <s v="لايوجد موظف"/>
    <x v="2"/>
    <s v="https://wforecorder.hrsd.gov.sa/Ultra/DynaAsp/vCRMQuery.aspx?sid=16757634"/>
  </r>
  <r>
    <x v="5"/>
    <d v="1899-12-30T13:17:00"/>
    <d v="1899-12-30T13:17:00"/>
    <d v="1899-12-30T00:00:13"/>
    <x v="12"/>
    <x v="5"/>
    <s v="رخصة عمل"/>
    <x v="4"/>
    <x v="1"/>
    <s v="الموظف موجود فالجلسة"/>
    <s v="لايوجد عميل"/>
    <x v="2"/>
    <s v="https://wforecorder.hrsd.gov.sa/Ultra/DynaAsp/vCRMQuery.aspx?sid=16755517"/>
  </r>
  <r>
    <x v="5"/>
    <d v="1899-12-30T13:13:00"/>
    <d v="1899-12-30T13:30:00"/>
    <d v="1899-12-30T00:16:23"/>
    <x v="24"/>
    <x v="9"/>
    <s v="لايوجد"/>
    <x v="7"/>
    <x v="1"/>
    <s v="العميل موجود في الجلسة "/>
    <s v="لايوجد موظف"/>
    <x v="2"/>
    <s v="https://wforecorder.hrsd.gov.sa/Ultra/DynaAsp/vCRMQuery.aspx?sid=16755571"/>
  </r>
  <r>
    <x v="6"/>
    <d v="1899-12-30T13:50:00"/>
    <d v="1899-12-30T14:07:00"/>
    <d v="1899-12-30T00:17:03"/>
    <x v="25"/>
    <x v="0"/>
    <s v="استفسار / سجلات تجارية"/>
    <x v="5"/>
    <x v="1"/>
    <s v="تم خدمة العميل من قبل الموظف + الصوت غير واضح يوجد اصوات اخرى عند الموظف "/>
    <s v="لايوجد"/>
    <x v="3"/>
    <s v="https://wforecorder.hrsd.gov.sa/Ultra/DynaAsp/vCRMQuery.aspx?sid=16920895"/>
  </r>
  <r>
    <x v="6"/>
    <d v="1899-12-30T13:47:00"/>
    <d v="1899-12-30T14:00:00"/>
    <d v="1899-12-30T00:13:21"/>
    <x v="11"/>
    <x v="4"/>
    <s v="طلب / خروج نهائي "/>
    <x v="4"/>
    <x v="0"/>
    <s v="لم يعرف عن نفسة + تم توثيق رقم الاقامة + اعطاه رقم مندوب للسفارة قاله كلمه وقله ابغى خروج نهائي وقاله ان شاء الله يخلصك"/>
    <s v="لا يوجد"/>
    <x v="2"/>
    <s v="https://wforecorder.hrsd.gov.sa/Ultra/DynaAsp/vCRMQuery.aspx?sid=16920090"/>
  </r>
  <r>
    <x v="6"/>
    <d v="1899-12-30T13:43:00"/>
    <d v="1899-12-30T13:48:00"/>
    <d v="1899-12-30T00:05:13"/>
    <x v="26"/>
    <x v="1"/>
    <s v="استفسار / مشكلة بالمؤوسسة"/>
    <x v="8"/>
    <x v="1"/>
    <s v="عرفت عن نفسها بالبداية + طلبت رمز تحقق + لم تطلب تقييم الخدمة + نطاق احمر قالت ادخل حاسبة نطاقات وراح تحصل كم تحتاج + لا يوجد كاميرا"/>
    <s v="لا يوجد"/>
    <x v="2"/>
    <s v="https://wforecorder.hrsd.gov.sa/Ultra/DynaAsp/vCRMQuery.aspx?sid=16920102"/>
  </r>
  <r>
    <x v="6"/>
    <d v="1899-12-30T13:42:00"/>
    <d v="1899-12-30T13:48:00"/>
    <d v="1899-12-30T00:05:13"/>
    <x v="14"/>
    <x v="3"/>
    <s v="اخلاء طرف من الشركة "/>
    <x v="0"/>
    <x v="0"/>
    <s v="فتح الكاميرا الموظف عرف عن نفسة بعد ذلك اغلقها + الصوت غير واضح يوجد ازعاج + اسلوب غير احترافي انهاء المكالمة + لم يطلب التقييم نهاية الخدمة + يبغى اخلاء طرف من الشركة + قاله اطلب موعد عن العلاقات العمالية "/>
    <s v="لا يوجد"/>
    <x v="3"/>
    <s v="https://wforecorder.hrsd.gov.sa/Ultra/DynaAsp/vCRMQuery.aspx?sid=16920106"/>
  </r>
  <r>
    <x v="6"/>
    <d v="1899-12-30T13:38:00"/>
    <d v="1899-12-30T13:53:00"/>
    <d v="1899-12-30T00:14:36"/>
    <x v="27"/>
    <x v="10"/>
    <s v="لا يوجد"/>
    <x v="4"/>
    <x v="0"/>
    <s v="الموظف موجود في الجلسة "/>
    <s v="لايوجد عميل"/>
    <x v="2"/>
    <s v="https://wforecorder.hrsd.gov.sa/Ultra/DynaAsp/vCRMQuery.aspx?sid=16920123"/>
  </r>
  <r>
    <x v="6"/>
    <d v="1899-12-30T13:36:00"/>
    <d v="1899-12-30T13:55:00"/>
    <d v="1899-12-30T00:18:59"/>
    <x v="28"/>
    <x v="2"/>
    <s v="استفسار / الغاء بلاغ + نقل كفالة"/>
    <x v="8"/>
    <x v="1"/>
    <s v="( ملاحظة العميل يقول حجزت موعد سابق ولم يدخل معي احد طوال الجلسة ) + لم يتم التحقق من الاقامة + الموظف والعميل ايميل وزارة "/>
    <s v="لا يوجد"/>
    <x v="3"/>
    <s v="https://wforecorder.hrsd.gov.sa/Ultra/DynaAsp/vCRMQuery.aspx?sid=16920145"/>
  </r>
  <r>
    <x v="6"/>
    <d v="1899-12-30T13:17:00"/>
    <d v="1899-12-30T13:28:00"/>
    <d v="1899-12-30T00:11:54"/>
    <x v="29"/>
    <x v="0"/>
    <s v="لا يوجد"/>
    <x v="4"/>
    <x v="0"/>
    <s v="دخل الموظف حتى بعد مرور 7 دقايق وخرج واستمرت الجلسة حتى 11 دقيقة"/>
    <s v="لا يوجد عميل "/>
    <x v="2"/>
    <s v="https://wforecorder.hrsd.gov.sa/Ultra/DynaAsp/vCRMQuery.aspx?sid=16919084"/>
  </r>
  <r>
    <x v="6"/>
    <d v="1899-12-30T13:14:00"/>
    <d v="1899-12-30T13:25:00"/>
    <d v="1899-12-30T00:10:39"/>
    <x v="30"/>
    <x v="3"/>
    <s v="استفسار / انقطاع عن العمل + بلاغ تغيب "/>
    <x v="2"/>
    <x v="1"/>
    <s v="تم التعريف عن نفسة + فاتح الكاميرا + تم توجيه العميل الى منصة قوى + طلب من العميل رسالة تثبت عن تحويل قوى الى الوزارة + يوجد 2 موظف + ( العميل 3 مره يحجز جلسة) +  لم يطلب تقييم الخدمة + التعامل غير جيد"/>
    <s v="لا يوجد "/>
    <x v="3"/>
    <s v="https://wforecorder.hrsd.gov.sa/Ultra/DynaAsp/vCRMQuery.aspx?sid=16919117"/>
  </r>
  <r>
    <x v="6"/>
    <d v="1899-12-30T13:13:00"/>
    <d v="1899-12-30T13:31:00"/>
    <d v="1899-12-30T00:17:21"/>
    <x v="31"/>
    <x v="3"/>
    <s v="لايوجد"/>
    <x v="0"/>
    <x v="0"/>
    <s v="شخصين موجودين لم يتضح لي ان كانو موظفين او عميل وموظف لأن جميعهم ميوت وبدون كاميرا طوال مدة الجلسة"/>
    <s v="لا يوجد"/>
    <x v="3"/>
    <s v="https://wforecorder.hrsd.gov.sa/Ultra/DynaAsp/vCRMQuery.aspx?sid=16919130"/>
  </r>
  <r>
    <x v="6"/>
    <d v="1899-12-30T13:07:00"/>
    <d v="1899-12-30T13:12:00"/>
    <d v="1899-12-30T00:05:32"/>
    <x v="32"/>
    <x v="11"/>
    <s v="لايوجد"/>
    <x v="0"/>
    <x v="0"/>
    <s v="بداية الجلسة موجود عميل او موظف بعد مرور 35 ثانية خرج وضلت الجلسة لايوجد بها احد"/>
    <s v="لايوجد"/>
    <x v="2"/>
    <s v="https://wforecorder.hrsd.gov.sa/Ultra/DynaAsp/vCRMQuery.aspx?sid=16919207"/>
  </r>
  <r>
    <x v="7"/>
    <d v="2025-08-31T13:10:00"/>
    <d v="2025-08-31T13:19:00"/>
    <d v="1899-12-30T00:08:51"/>
    <x v="4"/>
    <x v="0"/>
    <s v="استفسار"/>
    <x v="3"/>
    <x v="1"/>
    <s v="عرف عن نفسه الموظف + طلب منه رقم + طلب منه رقم سجل الشركة + تأكد من رقم الاقامة + تم توضيح للعميل الاشكالية وحلها + تأكد ان العميل لا يريد شيء اخر وراضي عن الخدمة + ولم ينسى التقييم "/>
    <s v="لا يوجد"/>
    <x v="3"/>
    <s v="https://wforecorder.hrsd.gov.sa/Ultra/DynaAsp/vCRMQuery.aspx?sid=16973577"/>
  </r>
  <r>
    <x v="7"/>
    <d v="2025-08-31T13:10:00"/>
    <d v="2025-08-31T13:10:00"/>
    <d v="1899-12-30T00:00:27"/>
    <x v="4"/>
    <x v="0"/>
    <s v="لا يوجد"/>
    <x v="0"/>
    <x v="0"/>
    <s v="الموظف فقط كان موجود لمدة قصيرة جداً وانتهت المكالمة"/>
    <s v="لا يوجد موظف"/>
    <x v="2"/>
    <s v="https://wforecorder.hrsd.gov.sa/Ultra/DynaAsp/vCRMQuery.aspx?sid=16973582"/>
  </r>
  <r>
    <x v="7"/>
    <d v="2025-08-31T12:55:00"/>
    <d v="2025-08-31T13:04:00"/>
    <d v="1899-12-30T00:08:42"/>
    <x v="4"/>
    <x v="0"/>
    <s v="بلاغات التغيب"/>
    <x v="3"/>
    <x v="1"/>
    <s v="تم التعريف عن نفسة + انتهت فترة الاشعار فصارت متغيب عن العمل وضح انها صارت بالنظام متغيب ووضح لها حل + تأكد ان العميل لا يريد شيء اخر + ولم ينسى التقييم "/>
    <s v="لايوجد"/>
    <x v="3"/>
    <s v="https://wforecorder.hrsd.gov.sa/Ultra/DynaAsp/vCRMQuery.aspx?sid=16973869"/>
  </r>
  <r>
    <x v="7"/>
    <d v="2025-08-31T12:01:00"/>
    <d v="2025-08-31T12:15:00"/>
    <d v="1899-12-30T00:13:11"/>
    <x v="33"/>
    <x v="1"/>
    <s v="تسجيل هروب - لتأخر في تسجيل العقد "/>
    <x v="6"/>
    <x v="1"/>
    <s v="تأخر الموظفة على العميل 3 دقايق + لم يتم التعريف عن نفسها + اخذت معلومات العميل وقالت بشيك لك بالداخلية واتواصل معك وانهت المكالمة بدون ذكر التقييم مع نهاية المكالمة ( خرج الموظف والعميل في وقت 7 دقائق ) رجعت الموظفة والعميل بعد دقيقتين للجلسة . لاخذ رمز كود وبعد ذلك طلعو بقيت المكالمة بدون احد"/>
    <s v="المعاملة غير احترافية نهائياً"/>
    <x v="0"/>
    <s v="https://wforecorder.hrsd.gov.sa/Ultra/DynaAsp/vCRMQuery.aspx?sid=16971175"/>
  </r>
  <r>
    <x v="7"/>
    <d v="2025-08-31T10:57:00"/>
    <d v="2025-08-31T11:04:00"/>
    <d v="1899-12-30T00:06:34"/>
    <x v="34"/>
    <x v="4"/>
    <s v="طلب / خروج نهائي "/>
    <x v="4"/>
    <x v="0"/>
    <s v="الموظف موجود لكن العميل لم يحضر"/>
    <s v="لايوجد عميل"/>
    <x v="2"/>
    <s v="https://wforecorder.hrsd.gov.sa/Ultra/DynaAsp/vCRMQuery.aspx?sid=16969022"/>
  </r>
  <r>
    <x v="7"/>
    <d v="2025-08-31T10:47:00"/>
    <d v="2025-08-31T10:52:00"/>
    <d v="1899-12-30T00:04:41"/>
    <x v="34"/>
    <x v="4"/>
    <s v="طلب / خروج نهائي "/>
    <x v="2"/>
    <x v="0"/>
    <s v="العميل موجود + تأخر الموظف 3 دقايق+ لم يعرف عن نفسة + الموظف عنده اصوات عالية + الموظف القى التحية لم يستجيب العميل واغلقت الجلسة  "/>
    <s v="الموظف "/>
    <x v="3"/>
    <s v="https://wforecorder.hrsd.gov.sa/Ultra/DynaAsp/vCRMQuery.aspx?sid=16967366"/>
  </r>
  <r>
    <x v="7"/>
    <d v="2025-08-31T10:13:00"/>
    <d v="2025-08-31T10:18:00"/>
    <d v="1899-12-30T00:05:23"/>
    <x v="35"/>
    <x v="4"/>
    <s v="طلب / خروج نهائي "/>
    <x v="2"/>
    <x v="0"/>
    <s v="دخل الموظف بعد 24 ثانية خرج + وبقية الجلسة لايوجد بها احد "/>
    <s v="الموظف "/>
    <x v="2"/>
    <s v="https://wforecorder.hrsd.gov.sa/Ultra/DynaAsp/vCRMQuery.aspx?sid=16966050"/>
  </r>
  <r>
    <x v="8"/>
    <d v="2025-01-09T09:04:00"/>
    <d v="2025-01-09T09:30:00"/>
    <d v="1899-12-30T00:26:13"/>
    <x v="36"/>
    <x v="12"/>
    <s v="لايوجد"/>
    <x v="7"/>
    <x v="0"/>
    <s v="يوجد شخص بأسم ( سعاد حسن ) غير واضح ان كان موظف او عميل - موجود من بداية الجلسة حتى 11 دقيقة و 44 ثانية خرج . بعد ذلك دخل وخرج 3 مرات + لا يوجد صوت + بقي في الجلسة كاملة."/>
    <s v="لم يتضح لي ان كان عميل او موظف"/>
    <x v="1"/>
    <s v="https://wforecorder.hrsd.gov.sa/Ultra/DynaAsp/vCRMQuery.aspx?sid=16983490"/>
  </r>
  <r>
    <x v="8"/>
    <d v="2025-01-09T11:46:00"/>
    <d v="2025-01-09T12:00:00"/>
    <d v="1899-12-30T00:13:45"/>
    <x v="37"/>
    <x v="7"/>
    <s v="استفسار / يريد نقل كفالة"/>
    <x v="0"/>
    <x v="0"/>
    <s v="دخل العميل وانتظر الموظفة - الموظفة داخل لكن مفعلة الميوت + في الدقيقة 2:44 ظهرت صورة باركود مكتوب استبيان بهدف تقييم تجربتكم + الموظف لم يتحدث + ضل العميل ينتظر حتى بعد مرور 5 دقائق و 40 وثانية بعدها تحدث الموظفة قالت له انت جيت مكتب العمل . قال نعم . قالت انتظار انتظار 3 دقيقة . بعد ذلك دخلت موظفة اخرى + ( عيدة الشمري ) لم تعرف عن نفسها + سألت عن ماذا يريد + وضحت له الاشكالية والطريقة الصحيحة + لم تتأكد من ان العميل يحتاج شيء اخر او لا . ولم تذكر التقييم نهاية الخدمة"/>
    <s v="التقنيه"/>
    <x v="1"/>
    <s v="https://wforecorder.hrsd.gov.sa/Ultra/DynaAsp/vCRMQuery.aspx?sid=16990081"/>
  </r>
  <r>
    <x v="8"/>
    <d v="2025-01-09T11:54:00"/>
    <d v="2025-01-09T12:04:00"/>
    <d v="1899-12-30T00:10:13"/>
    <x v="38"/>
    <x v="3"/>
    <s v="مراجعة / يريد خروج نهائي "/>
    <x v="1"/>
    <x v="1"/>
    <s v="العميل ( شهيد مياه ) موجود من بداية الجلسة + دخل الموظف بعد مرور 3 دقائق من الجلسة + الموظف فاتح الكاميرا والقى التحية + طلب من العميل فتح الكاميرا + طلب رقم الاقامة من العميل + بعد ذلك قال للعميل لحظات واغلق الكاميرا + ميوت لمدة جعل العميل ينتظر  4 دقائق + بعد ذلك دخل موظف أخر لمدة 5 ثواني وخرج + أخبر العميل ان باقي 10 ايام ويذهب للجوازات + لم يذكر التقييم نهاية الخدمة"/>
    <s v="لا يوجد"/>
    <x v="1"/>
    <s v="https://wforecorder.hrsd.gov.sa/Ultra/DynaAsp/vCRMQuery.aspx?sid=16991726"/>
  </r>
  <r>
    <x v="8"/>
    <d v="2025-01-09T11:58:00"/>
    <d v="2025-01-09T12:17:00"/>
    <d v="1899-12-30T00:19:00"/>
    <x v="39"/>
    <x v="0"/>
    <s v="لايوجد"/>
    <x v="7"/>
    <x v="0"/>
    <s v="الموظف موجود من بداية الجلسة + لايوجد عميل طوال الجلسة"/>
    <s v="العميل "/>
    <x v="2"/>
    <s v="https://wforecorder.hrsd.gov.sa/Ultra/DynaAsp/vCRMQuery.aspx?sid=16991687"/>
  </r>
  <r>
    <x v="8"/>
    <d v="2025-01-09T11:59:00"/>
    <d v="2025-01-09T12:03:00"/>
    <d v="1899-12-30T00:04:25"/>
    <x v="27"/>
    <x v="10"/>
    <s v="استفسار / بلاغ خروج نهائي + ويريد نقل كفاله "/>
    <x v="3"/>
    <x v="1"/>
    <s v=" الموظف عرف عن نفسة + فاتح الكاميرا + الموظف تحقق من رقم الاقامة والمهنة ( العميل عنده بلاغ خروج نهائي وحصل عمل يريد نقل كفالة ) + وضح للعميل الاجراءات الصحيحة + سرعة في الانجاز +  تأكد ان العميل فهم وانه مايحتاج شيء اخر + اغلق الجلسة بشكل ممتاز "/>
    <s v="لايوجد"/>
    <x v="3"/>
    <s v="https://wforecorder.hrsd.gov.sa/Ultra/DynaAsp/vCRMQuery.aspx?sid=16991672"/>
  </r>
  <r>
    <x v="8"/>
    <d v="2025-01-09T10:48:00"/>
    <d v="2025-01-09T11:00:00"/>
    <d v="1899-12-30T00:11:36"/>
    <x v="40"/>
    <x v="3"/>
    <s v="استفسار / عنده عمال يريد قص كرت عمل لهم"/>
    <x v="8"/>
    <x v="1"/>
    <s v="العميل موجود من بداية الجلسة + دخل الموظف بعد مرور دقيقة + فاتح الكاميرا + لم يعرف عن نفسه + الموظف شرح للعميل الاجراءات الصحيحة ووضح له الاشكالية بالكامل + لم يتأكد ان كان العميل يحتاج شيء اخر + لم يذكر التقييم "/>
    <s v="لايوجد"/>
    <x v="3"/>
    <s v="https://wforecorder.hrsd.gov.sa/Ultra/DynaAsp/vCRMQuery.aspx?sid=16989400"/>
  </r>
  <r>
    <x v="8"/>
    <d v="2025-01-09T10:14:00"/>
    <d v="2025-01-09T10:30:00"/>
    <d v="1899-12-30T00:15:52"/>
    <x v="40"/>
    <x v="3"/>
    <s v="لا يوجد"/>
    <x v="2"/>
    <x v="0"/>
    <s v="الموظف موجود من بداية الجلسة + فاتح الكاميرا + أنتظر الموظف الى دقيقة 13 "/>
    <s v="العميل لم يحضر "/>
    <x v="2"/>
    <s v="https://wforecorder.hrsd.gov.sa/Ultra/DynaAsp/vCRMQuery.aspx?sid=16985873"/>
  </r>
  <r>
    <x v="8"/>
    <d v="2025-01-09T09:51:00"/>
    <d v="2025-01-09T09:59:00"/>
    <d v="1899-12-30T00:07:54"/>
    <x v="40"/>
    <x v="3"/>
    <s v="لا يوجد"/>
    <x v="7"/>
    <x v="0"/>
    <s v="الموظف موجود من بداية الجلسة  + فاتح الكاميرا + أنتظر العميل طوال مدة الجلسة"/>
    <s v="العميل لم يحضر "/>
    <x v="2"/>
    <s v="https://wforecorder.hrsd.gov.sa/Ultra/DynaAsp/vCRMQuery.aspx?sid=16986370"/>
  </r>
  <r>
    <x v="8"/>
    <d v="2025-01-09T09:03:00"/>
    <d v="2025-01-09T09:18:00"/>
    <d v="1899-12-30T00:14:59"/>
    <x v="41"/>
    <x v="2"/>
    <s v="لا يوجد"/>
    <x v="2"/>
    <x v="1"/>
    <s v="الموظف موجود من بداية الجلسة + لم يفتح الكاميرا + العميل لم يحضر "/>
    <s v="العميل لم يحضر "/>
    <x v="1"/>
    <s v="https://wforecorder.hrsd.gov.sa/Ultra/DynaAsp/vCRMQuery.aspx?sid=16983503"/>
  </r>
  <r>
    <x v="8"/>
    <d v="2025-01-09T11:10:00"/>
    <d v="2025-01-09T11:35:00"/>
    <d v="1899-12-30T00:25:27"/>
    <x v="42"/>
    <x v="9"/>
    <s v="لا يوجد"/>
    <x v="1"/>
    <x v="1"/>
    <s v="العميل موجود بداية الجلسة + الموظف دخل بعد مرور 21 دقيقة من المكالمة القى تحية ورد العميل قاله الموظف تفضل . هنا اغلقت الجلسة فجاة"/>
    <s v="الموظف حضر اخر الجلسة ولم تكتمل "/>
    <x v="1"/>
    <s v="https://wforecorder.hrsd.gov.sa/Ultra/DynaAsp/vCRMQuery.aspx?sid=16988842"/>
  </r>
  <r>
    <x v="9"/>
    <d v="2025-02-09T09:00:00"/>
    <d v="2025-02-09T09:30:00"/>
    <d v="1899-12-30T00:30:41"/>
    <x v="43"/>
    <x v="5"/>
    <s v="لا يوجد"/>
    <x v="5"/>
    <x v="1"/>
    <s v="العميل موجود من بداية الجلسة"/>
    <s v="الموظف لم يحضر"/>
    <x v="1"/>
    <s v="https://wforecorder.hrsd.gov.sa/Ultra/DynaAsp/vCRMQuery.aspx?sid=17005897"/>
  </r>
  <r>
    <x v="9"/>
    <d v="2025-02-09T13:25:00"/>
    <d v="2025-02-09T13:26:00"/>
    <d v="1899-12-30T00:00:49"/>
    <x v="44"/>
    <x v="1"/>
    <s v="لا يوجد"/>
    <x v="4"/>
    <x v="1"/>
    <s v="الموظف موجود بالجلسة لحالة "/>
    <s v="العميل لم يحضر "/>
    <x v="2"/>
    <s v="https://wforecorder.hrsd.gov.sa/Ultra/DynaAsp/vCRMQuery.aspx?sid=17017463"/>
  </r>
  <r>
    <x v="9"/>
    <d v="2025-02-09T09:15:00"/>
    <d v="2025-02-09T10:03:00"/>
    <d v="1899-12-30T00:47:27"/>
    <x v="44"/>
    <x v="1"/>
    <s v="لا يوجد"/>
    <x v="4"/>
    <x v="1"/>
    <s v="الموظف موجود لمدة 47 دقيقة + العميل لم يحضر"/>
    <s v="العميل لم يحضر "/>
    <x v="3"/>
    <s v="https://wforecorder.hrsd.gov.sa/Ultra/DynaAsp/vCRMQuery.aspx?sid=17008941"/>
  </r>
  <r>
    <x v="9"/>
    <d v="2025-02-09T12:21:00"/>
    <d v="2025-02-09T12:29:00"/>
    <d v="1899-12-30T00:07:51"/>
    <x v="45"/>
    <x v="9"/>
    <s v="لا يوجد "/>
    <x v="4"/>
    <x v="1"/>
    <s v="العميل بقي بالجلسة لمدة 3 دقائق والموظف لم يحضر + بقيت الجلسة لا يوجد احد"/>
    <s v="الموظف لم يحضر"/>
    <x v="3"/>
    <s v="https://wforecorder.hrsd.gov.sa/Ultra/DynaAsp/vCRMQuery.aspx?sid=17014843"/>
  </r>
  <r>
    <x v="9"/>
    <d v="2025-02-09T11:16:00"/>
    <d v="2025-02-09T11:25:00"/>
    <d v="1899-12-30T00:09:21"/>
    <x v="45"/>
    <x v="9"/>
    <s v="لا يوجد"/>
    <x v="4"/>
    <x v="1"/>
    <s v="العميل بقي بالجلسة لمدة 4 دقائق والموظف لم يحضر + بقيت الجلسة لا يوجد احد"/>
    <s v="الموظف لم يحضر"/>
    <x v="2"/>
    <s v="https://wforecorder.hrsd.gov.sa/Ultra/DynaAsp/vCRMQuery.aspx?sid=17010875"/>
  </r>
  <r>
    <x v="9"/>
    <d v="2025-02-09T10:00:00"/>
    <d v="2025-02-09T10:15:00"/>
    <d v="1899-12-30T00:15:36"/>
    <x v="15"/>
    <x v="4"/>
    <s v="لا يوجد"/>
    <x v="0"/>
    <x v="1"/>
    <s v="الموظف موجود من بداية الجلسة + فتح الكاميرا واغلقها + العميل لم يحضر + بقي بالجلسة كاملة "/>
    <s v="العميل لم يحضر "/>
    <x v="2"/>
    <s v="https://wforecorder.hrsd.gov.sa/Ultra/DynaAsp/vCRMQuery.aspx?sid=17008444"/>
  </r>
  <r>
    <x v="9"/>
    <d v="2025-02-09T09:31:00"/>
    <d v="2025-02-09T09:45:00"/>
    <d v="1899-12-30T00:13:29"/>
    <x v="15"/>
    <x v="4"/>
    <s v="لا يوجد"/>
    <x v="5"/>
    <x v="0"/>
    <s v="الموظف موجود + يوجد شعار الوزارة من دون وجه الموظف + العميل لم يحضر طوال فترة الجلسة + خرج الموظف بعد 9 دقائق من بداية الجلسة"/>
    <s v="العميل لم يحضر "/>
    <x v="1"/>
    <s v="https://wforecorder.hrsd.gov.sa/Ultra/DynaAsp/vCRMQuery.aspx?sid=17006962"/>
  </r>
  <r>
    <x v="10"/>
    <d v="2025-02-09T09:10:00"/>
    <d v="2025-02-09T09:18:00"/>
    <d v="1899-12-30T00:07:53"/>
    <x v="46"/>
    <x v="8"/>
    <s v="لم تتضح لأنه سأل اشتغل النظام اليوم "/>
    <x v="4"/>
    <x v="0"/>
    <s v="بداية المكالمة العميل على طول سأل الموظفة النظام اشتغل اليوم + ردت عليه لا للأسف لكن تواصل مع منصة قوى + قالت لحظات زودني برقم الحضور خرجت الموظفة ظل العميل دقيقة وخرج وبقيت الجلسة باقي الوقت لايوجد بها احد"/>
    <s v="لم تتضح المكالمة "/>
    <x v="1"/>
    <s v="https://wforecorder.hrsd.gov.sa/Ultra/DynaAsp/vCRMQuery.aspx?sid=17005494"/>
  </r>
  <r>
    <x v="9"/>
    <d v="2025-02-09T09:56:00"/>
    <d v="2025-02-09T10:11:00"/>
    <d v="1899-12-30T00:14:54"/>
    <x v="46"/>
    <x v="8"/>
    <s v="لا يوجد"/>
    <x v="8"/>
    <x v="1"/>
    <s v="الموظف موجود بداية الجلسة - تأكد من الكاميرا ثم اغلقها + ظل الموظف ينتظر العميل ( لم يحضر العميل بعد 10 دقائق  )"/>
    <s v="العميل لم يحضر "/>
    <x v="1"/>
    <s v="https://wforecorder.hrsd.gov.sa/Ultra/DynaAsp/vCRMQuery.aspx?sid=17008574"/>
  </r>
  <r>
    <x v="0"/>
    <d v="1899-12-30T15:10:17"/>
    <d v="1899-12-30T15:17:00"/>
    <d v="1899-12-30T00:06:43"/>
    <x v="0"/>
    <x v="0"/>
    <s v="استفسار / عنده عمال يريد قص كرت عمل لهم"/>
    <x v="8"/>
    <x v="1"/>
    <s v="العميل موجود في الجلسة "/>
    <s v="العميل لم يحضر "/>
    <x v="2"/>
    <s v="https://wforecorder.hrsd.gov.sa/Ultra/DynaAsp/vCRMQuery.aspx?sid=15876517"/>
  </r>
  <r>
    <x v="0"/>
    <d v="1899-12-30T13:58:16"/>
    <d v="1899-12-30T14:00:26"/>
    <d v="1899-12-30T00:02:10"/>
    <x v="0"/>
    <x v="0"/>
    <s v="تسجيل هروب - لتأخر في تسجيل العقد "/>
    <x v="1"/>
    <x v="1"/>
    <s v="عرفت عن نفسها بالبداية + طلبت رمز تحقق + لم تطلب تقييم الخدمة + نطاق احمر قالت ادخل حاسبة نطاقات وراح تحصل كم تحتاج + لا يوجد كاميرا"/>
    <s v="تقنية"/>
    <x v="1"/>
    <s v="https://wforecorder.hrsd.gov.sa/Ultra/DynaAsp/vCRMQuery.aspx?sid=15874518"/>
  </r>
  <r>
    <x v="0"/>
    <d v="1899-12-30T13:57:58"/>
    <d v="1899-12-30T13:59:56"/>
    <d v="1899-12-30T00:01:58"/>
    <x v="1"/>
    <x v="0"/>
    <s v="غير محددة"/>
    <x v="4"/>
    <x v="0"/>
    <s v="دخل الموظف للجلسة - وأنتظر دخول المستفيد لمدة 16 دقيقة وهو متواجد بعد ذلك أغلقت الجلسة"/>
    <s v="لايوجد"/>
    <x v="2"/>
    <s v="https://wforecorder.hrsd.gov.sa/Ultra/DynaAsp/vCRMQuery.aspx?sid=15874520"/>
  </r>
  <r>
    <x v="0"/>
    <d v="1899-12-30T13:57:40"/>
    <d v="1899-12-30T14:00:22"/>
    <d v="1899-12-30T00:02:42"/>
    <x v="2"/>
    <x v="0"/>
    <s v="استفسار"/>
    <x v="5"/>
    <x v="0"/>
    <s v="دخول saffar الى الجلسة غير واضح اذا كان مستفيد او موظف + لا يوجد صوت - طول مدة الجلسة"/>
    <s v="تقنية"/>
    <x v="3"/>
    <s v="https://wforecorder.hrsd.gov.sa/Ultra/DynaAsp/vCRMQuery.aspx?sid=15874527"/>
  </r>
  <r>
    <x v="0"/>
    <d v="1899-12-30T13:54:22"/>
    <d v="1899-12-30T14:10:42"/>
    <d v="1899-12-30T00:16:20"/>
    <x v="3"/>
    <x v="1"/>
    <s v="طلب / خروج نهائي "/>
    <x v="5"/>
    <x v="0"/>
    <s v="( ملاحظة العميل يقول حجزت موعد سابق ولم يدخل معي احد طوال الجلسة ) + لم يتم التحقق من الاقامة + الموظف والعميل ايميل وزارة "/>
    <s v="لايوجد"/>
    <x v="2"/>
    <s v="https://wforecorder.hrsd.gov.sa/Ultra/DynaAsp/vCRMQuery.aspx?sid=15874533"/>
  </r>
  <r>
    <x v="0"/>
    <d v="1899-12-30T13:53:12"/>
    <d v="1899-12-30T13:54:04"/>
    <d v="1899-12-30T00:00:52"/>
    <x v="4"/>
    <x v="0"/>
    <s v="استفسار / مشكلة بالمؤوسسة"/>
    <x v="3"/>
    <x v="0"/>
    <s v="دخول الموظفة noha بإيميل الوزارة + تم تغيير المستخدم الى Meaad + دخول فريق الدعم سلم جميعهم ميوت غادر فريق الدعم 20:14 دقيقة لايوجد صوت ولا فيديو مدة الجلسة 26:41 دقيقة"/>
    <s v="لايوجد موظف"/>
    <x v="3"/>
    <s v="https://wforecorder.hrsd.gov.sa/Ultra/DynaAsp/vCRMQuery.aspx?sid=15874540"/>
  </r>
  <r>
    <x v="0"/>
    <d v="1899-12-30T13:52:57"/>
    <d v="1899-12-30T14:00:18"/>
    <d v="1899-12-30T00:07:21"/>
    <x v="2"/>
    <x v="0"/>
    <s v="استفسار"/>
    <x v="8"/>
    <x v="1"/>
    <s v="دخول الموظف والعميل الى الجلسة الجميع ميوت"/>
    <s v="الموظف"/>
    <x v="1"/>
    <s v="https://wforecorder.hrsd.gov.sa/Ultra/DynaAsp/vCRMQuery.aspx?sid=15874543"/>
  </r>
  <r>
    <x v="0"/>
    <d v="1899-12-30T13:49:00"/>
    <d v="1899-12-30T14:00:30"/>
    <d v="1899-12-30T00:11:30"/>
    <x v="5"/>
    <x v="0"/>
    <s v="غير محددة"/>
    <x v="3"/>
    <x v="1"/>
    <s v="نفس الإشكالية + ظهر اسم يوسف بالمكالمة هل هو المستفيد او الموظف"/>
    <s v="لا يوجد"/>
    <x v="2"/>
    <s v="https://wforecorder.hrsd.gov.sa/Ultra/DynaAsp/vCRMQuery.aspx?sid=15874563"/>
  </r>
  <r>
    <x v="0"/>
    <d v="1899-12-30T13:48:38"/>
    <d v="1899-12-30T14:06:49"/>
    <d v="1899-12-30T00:18:11"/>
    <x v="2"/>
    <x v="0"/>
    <s v="استفسار"/>
    <x v="2"/>
    <x v="1"/>
    <s v="يوجد شخص بأسم ( سعاد حسن ) غير واضح ان كان موظف او عميل - موجود من بداية الجلسة حتى 11 دقيقة و 44 ثانية خرج . بعد ذلك دخل وخرج 3 مرات + لا يوجد صوت + بقي في الجلسة كاملة."/>
    <s v="لا يوجد"/>
    <x v="1"/>
    <s v="https://wforecorder.hrsd.gov.sa/Ultra/DynaAsp/vCRMQuery.aspx?sid=15874567"/>
  </r>
  <r>
    <x v="0"/>
    <d v="1899-12-30T13:48:21"/>
    <d v="1899-12-30T14:00:47"/>
    <d v="1899-12-30T00:12:26"/>
    <x v="2"/>
    <x v="0"/>
    <s v="تسجيل هروب - لتأخر في تسجيل العقد "/>
    <x v="4"/>
    <x v="0"/>
    <s v="لايوجد بيانات واضحة - لايوجد فيديو - تقطيع في الصوت - عندم معرفة اذا كان المتصل العميل او الموظف"/>
    <s v="لايوجد عميل"/>
    <x v="4"/>
    <s v="https://wforecorder.hrsd.gov.sa/Ultra/DynaAsp/vCRMQuery.aspx?sid=15874569"/>
  </r>
  <r>
    <x v="0"/>
    <d v="1899-12-30T13:47:24"/>
    <d v="1899-12-30T13:59:51"/>
    <d v="1899-12-30T00:12:27"/>
    <x v="2"/>
    <x v="0"/>
    <s v="لا يوجد"/>
    <x v="5"/>
    <x v="0"/>
    <s v="مدة المكالمة 52 ثانية عدم دخول العميل طوال مدة الجلسة + لايوجد صوت ولا فيديو"/>
    <s v="تقنية"/>
    <x v="3"/>
    <s v="https://wforecorder.hrsd.gov.sa/Ultra/DynaAsp/vCRMQuery.aspx?sid=15874571"/>
  </r>
  <r>
    <x v="0"/>
    <d v="1899-12-30T13:46:47"/>
    <d v="1899-12-30T13:57:15"/>
    <d v="1899-12-30T00:10:28"/>
    <x v="0"/>
    <x v="0"/>
    <s v="غير محددة"/>
    <x v="1"/>
    <x v="0"/>
    <s v="العميل موجود في الجلسة "/>
    <s v="تقنية"/>
    <x v="3"/>
    <s v="https://wforecorder.hrsd.gov.sa/Ultra/DynaAsp/vCRMQuery.aspx?sid=15874575"/>
  </r>
  <r>
    <x v="0"/>
    <d v="1899-12-30T13:46:22"/>
    <d v="1899-12-30T14:00:48"/>
    <d v="1899-12-30T00:14:26"/>
    <x v="6"/>
    <x v="1"/>
    <s v="استفسار"/>
    <x v="4"/>
    <x v="1"/>
    <s v="دخول خالد ماهر بعدها دخل العميل سعيد تم خروجة من الجلسة بعد انتظار 3:31 دقيقة . دخول فريق المتابعة للجلسة 4:00 + دخول بندر 4:09 دقيقة دخول خالد للجلسة مرة اخرى 5:22 تحدث فريق المتابعة مع العميل / مشكلة العميل انقطاع عن العمل تم تحويل العميل الى منصة قوى او حجز جلسة مرة اخرى وقال تم ارسال تقييم للخدمة على الدردشة خروج فريق المتابعة عند 7:47 دقيقة / ظل العميل حتى انتهى مدة الجلسة بالكامل"/>
    <s v="العميل لم يحضر "/>
    <x v="1"/>
    <s v="https://wforecorder.hrsd.gov.sa/Ultra/DynaAsp/vCRMQuery.aspx?sid=15874574"/>
  </r>
  <r>
    <x v="0"/>
    <d v="1899-12-30T13:45:27"/>
    <d v="1899-12-30T14:04:05"/>
    <d v="1899-12-30T00:18:38"/>
    <x v="7"/>
    <x v="1"/>
    <s v="لايوجد"/>
    <x v="3"/>
    <x v="1"/>
    <s v="دخول العميل احمد احمد يحى القيني من بداية الجلسة حتى دخول الموظفة mashael بايميل الوزارة بعد مرور 15:02 دقيقة / الموظف بداء يتكلم طول في لخر دقيقة من الجلسة 25:33"/>
    <s v="الموظف"/>
    <x v="1"/>
    <s v="https://wforecorder.hrsd.gov.sa/Ultra/DynaAsp/vCRMQuery.aspx?sid=15874579"/>
  </r>
  <r>
    <x v="0"/>
    <d v="1899-12-30T13:44:45"/>
    <d v="1899-12-30T14:01:17"/>
    <d v="1899-12-30T00:16:32"/>
    <x v="6"/>
    <x v="1"/>
    <s v="غير محددة"/>
    <x v="1"/>
    <x v="1"/>
    <s v="الموظف فقط كان موجود لمدة قصيرة جداً وانتهت المكالمة"/>
    <s v="تقنية"/>
    <x v="2"/>
    <s v="https://wforecorder.hrsd.gov.sa/Ultra/DynaAsp/vCRMQuery.aspx?sid=15874586"/>
  </r>
  <r>
    <x v="1"/>
    <d v="1899-12-30T14:07:41"/>
    <d v="1899-12-30T14:10:15"/>
    <d v="1899-12-30T00:02:34"/>
    <x v="0"/>
    <x v="0"/>
    <s v="لا يوجد"/>
    <x v="2"/>
    <x v="1"/>
    <s v="نقل كفالة عامل موقوف عن العمل / لازم الكفيل ينقل كفالة العامل"/>
    <s v="المستفيد"/>
    <x v="1"/>
    <s v="https://wforecorder.hrsd.gov.sa/Ultra/DynaAsp/vCRMQuery.aspx?sid=15891272"/>
  </r>
  <r>
    <x v="1"/>
    <d v="1899-12-30T13:52:10"/>
    <d v="1899-12-30T14:00:21"/>
    <d v="1899-12-30T00:08:11"/>
    <x v="8"/>
    <x v="2"/>
    <s v="لا يوجد "/>
    <x v="2"/>
    <x v="1"/>
    <s v="دخل الموظف بإيميل الوزارة Mashal + دخول الموظفة نوال بعد مرور 3:16 دقيقة جميعهم ميوت لا يوجد عميل لخدمته مدة المكالمة ( 29 ) من بداية المكالمة حتى الانتهاء ميوت"/>
    <s v="الموظف لم يحضر"/>
    <x v="2"/>
    <s v="https://wforecorder.hrsd.gov.sa/Ultra/DynaAsp/vCRMQuery.aspx?sid=15890520"/>
  </r>
  <r>
    <x v="1"/>
    <d v="1899-12-30T13:44:11"/>
    <d v="1899-12-30T13:51:28"/>
    <d v="1899-12-30T00:07:17"/>
    <x v="9"/>
    <x v="3"/>
    <s v="غير محددة"/>
    <x v="1"/>
    <x v="1"/>
    <s v="دخل الموظف حتى بعد مرور 7 دقايق وخرج واستمرت الجلسة حتى 11 دقيقة"/>
    <s v="تقنية"/>
    <x v="3"/>
    <s v="https://wforecorder.hrsd.gov.sa/Ultra/DynaAsp/vCRMQuery.aspx?sid=15890567"/>
  </r>
  <r>
    <x v="1"/>
    <d v="1899-12-30T13:43:54"/>
    <d v="1899-12-30T13:58:04"/>
    <d v="1899-12-30T00:14:10"/>
    <x v="0"/>
    <x v="0"/>
    <s v="لا يوجد"/>
    <x v="3"/>
    <x v="0"/>
    <s v="دخل الموظف حتى بعد مرور 7 دقايق وخرج واستمرت الجلسة حتى 11 دقيقة"/>
    <s v="لا يوجد"/>
    <x v="2"/>
    <s v="https://wforecorder.hrsd.gov.sa/Ultra/DynaAsp/vCRMQuery.aspx?sid=15890569"/>
  </r>
  <r>
    <x v="1"/>
    <d v="1899-12-30T13:43:47"/>
    <d v="1899-12-30T14:19:58"/>
    <d v="1899-12-30T00:36:11"/>
    <x v="3"/>
    <x v="1"/>
    <s v="طلب / خروج نهائي "/>
    <x v="5"/>
    <x v="0"/>
    <s v="بداية الجلسة يوجد شخص Amnah وجلس في الجلسة الافتراضية حتى بعد مرور 10 دقائق من الجلسة . بعد ذلك خرج . وبقيت الجلسة تشتغل حتى نهاية الوقت المحدد وهو 14:26"/>
    <s v="الموظف"/>
    <x v="0"/>
    <s v="https://wforecorder.hrsd.gov.sa/Ultra/DynaAsp/vCRMQuery.aspx?sid=15890571"/>
  </r>
  <r>
    <x v="1"/>
    <d v="1899-12-30T13:42:51"/>
    <d v="1899-12-30T13:49:49"/>
    <d v="1899-12-30T00:06:58"/>
    <x v="0"/>
    <x v="0"/>
    <s v="غير محددة"/>
    <x v="4"/>
    <x v="0"/>
    <s v="الموظف موجود بالجلسة لحالة "/>
    <s v="لايوجد موظف"/>
    <x v="3"/>
    <s v="https://wforecorder.hrsd.gov.sa/Ultra/DynaAsp/vCRMQuery.aspx?sid=15890573"/>
  </r>
  <r>
    <x v="1"/>
    <d v="1899-12-30T13:42:08"/>
    <d v="1899-12-30T14:08:08"/>
    <d v="1899-12-30T00:26:00"/>
    <x v="1"/>
    <x v="0"/>
    <s v="غير محددة"/>
    <x v="2"/>
    <x v="1"/>
    <s v="مدة المكالمة استغرقت 18 دقيقة و 10 ثواني ( بندرلا يوجد صوت + فيديو + غير واضح في المكالمة العميل من الموظف . في الدقيقة 4:45 تم انقسام الشاشة وتكرر اسم بندر تم خروجة 4:48 ( انتهت الجلسة كاملة 18:10 )"/>
    <s v="الموظف"/>
    <x v="2"/>
    <s v="https://wforecorder.hrsd.gov.sa/Ultra/DynaAsp/vCRMQuery.aspx?sid=15890582"/>
  </r>
  <r>
    <x v="2"/>
    <d v="1899-12-30T13:46:00"/>
    <d v="1899-12-30T14:00:00"/>
    <d v="1899-12-30T00:14:03"/>
    <x v="10"/>
    <x v="1"/>
    <s v="استفسار / بلاغ خروج نهائي + ويريد نقل كفاله "/>
    <x v="4"/>
    <x v="0"/>
    <s v="كان الموظف Sharifah وانضم اليها Fouzyah بالدقيقة 1:36 . حضر المستفيد فيصل بالدقيقة 6:20 العميل عندة مشكلة والموظف يعلمه انه يحجز من منصة قوى جلسة افتراضية . قاله المستفيد انه حجز من منصة قوى وعند الدخول تحول الى جلسة الموعد الافتراضي مكتب العمل. الموظف عاد الحل 3 مرات ( احجز من منصة قوى وهم يعلمونك الاجراءات )"/>
    <s v="الموظف "/>
    <x v="1"/>
    <s v="https://wforecorder.hrsd.gov.sa/Ultra/DynaAsp/vCRMQuery.aspx?sid=15905020"/>
  </r>
  <r>
    <x v="2"/>
    <d v="1899-12-30T13:43:00"/>
    <d v="1899-12-30T13:56:00"/>
    <d v="1899-12-30T00:13:08"/>
    <x v="9"/>
    <x v="3"/>
    <s v="لا يوجد"/>
    <x v="5"/>
    <x v="1"/>
    <s v="العميل بقي بالجلسة لمدة 3 دقائق والموظف لم يحضر + بقيت الجلسة لا يوجد احد"/>
    <s v="تقنية"/>
    <x v="2"/>
    <s v="https://wforecorder.hrsd.gov.sa/Ultra/DynaAsp/vCRMQuery.aspx?sid=15905033"/>
  </r>
  <r>
    <x v="2"/>
    <d v="1899-12-30T13:39:00"/>
    <d v="1899-12-30T13:54:00"/>
    <d v="1899-12-30T00:14:31"/>
    <x v="0"/>
    <x v="0"/>
    <s v="استفسار / يريد نقل كفالة"/>
    <x v="5"/>
    <x v="1"/>
    <s v="العميل موجود من بداية الجلسة"/>
    <s v="الموظف"/>
    <x v="2"/>
    <s v="https://wforecorder.hrsd.gov.sa/Ultra/DynaAsp/vCRMQuery.aspx?sid=15905046"/>
  </r>
  <r>
    <x v="2"/>
    <d v="1899-12-30T13:34:00"/>
    <d v="1899-12-30T14:04:00"/>
    <d v="1899-12-30T00:29:02"/>
    <x v="0"/>
    <x v="0"/>
    <s v="غير محددة"/>
    <x v="3"/>
    <x v="0"/>
    <s v="نفس الإشكالية + ظهر اسم يوسف بالمكالمة هل هو المستفيد او الموظف"/>
    <s v="تقنية"/>
    <x v="3"/>
    <s v="https://wforecorder.hrsd.gov.sa/Ultra/DynaAsp/vCRMQuery.aspx?sid=15905504"/>
  </r>
  <r>
    <x v="2"/>
    <d v="1899-12-30T13:34:00"/>
    <d v="1899-12-30T14:00:00"/>
    <d v="1899-12-30T00:26:41"/>
    <x v="2"/>
    <x v="0"/>
    <s v="استفسار"/>
    <x v="2"/>
    <x v="0"/>
    <s v="نقل كفالة عامل موقوف عن العمل / لازم الكفيل ينقل كفالة العامل"/>
    <s v="العميل لم يحضر "/>
    <x v="2"/>
    <s v="https://wforecorder.hrsd.gov.sa/Ultra/DynaAsp/vCRMQuery.aspx?sid=15905507"/>
  </r>
  <r>
    <x v="2"/>
    <d v="1899-12-30T13:31:00"/>
    <d v="1899-12-30T14:00:00"/>
    <d v="1899-12-30T00:29:09"/>
    <x v="1"/>
    <x v="0"/>
    <s v="لا يوجد"/>
    <x v="3"/>
    <x v="1"/>
    <s v="العميل موجود في الجلسة "/>
    <s v="تقنية"/>
    <x v="1"/>
    <s v="https://wforecorder.hrsd.gov.sa/Ultra/DynaAsp/vCRMQuery.aspx?sid=15905515"/>
  </r>
  <r>
    <x v="2"/>
    <d v="1899-12-30T13:30:00"/>
    <d v="1899-12-30T14:46:00"/>
    <d v="1899-12-30T01:16:22"/>
    <x v="2"/>
    <x v="0"/>
    <s v="غير محددة"/>
    <x v="1"/>
    <x v="1"/>
    <s v="شخصين موجودين لم يتضح لي ان كانو موظفين او عميل وموظف لأن جميعهم ميوت وبدون كاميرا طوال مدة الجلسة"/>
    <s v="لا يوجد"/>
    <x v="2"/>
    <s v="https://wforecorder.hrsd.gov.sa/Ultra/DynaAsp/vCRMQuery.aspx?sid=15905108"/>
  </r>
  <r>
    <x v="2"/>
    <d v="1899-12-30T13:29:00"/>
    <d v="1899-12-30T13:29:00"/>
    <d v="1899-12-30T00:00:08"/>
    <x v="0"/>
    <x v="0"/>
    <s v="رخصة عمل"/>
    <x v="8"/>
    <x v="1"/>
    <s v="دخول الموظف من بداية الجلسة لايوجد عميل"/>
    <s v="الموظف"/>
    <x v="1"/>
    <s v="https://wforecorder.hrsd.gov.sa/Ultra/DynaAsp/vCRMQuery.aspx?sid=15904598"/>
  </r>
  <r>
    <x v="2"/>
    <d v="1899-12-30T13:27:00"/>
    <d v="1899-12-30T13:40:00"/>
    <d v="1899-12-30T00:13:12"/>
    <x v="9"/>
    <x v="3"/>
    <s v="رخصة عمل"/>
    <x v="1"/>
    <x v="1"/>
    <s v="مدة المكالمة 7 دقائق و 21 ثانية ( لايوجد صوت او فيديو + عدم دخول العميل طوال الجلسة ( نفس الموظف سابقاً تكرر بنفس المشكلة )"/>
    <s v="تقنية"/>
    <x v="2"/>
    <s v="https://wforecorder.hrsd.gov.sa/Ultra/DynaAsp/vCRMQuery.aspx?sid=15904615"/>
  </r>
  <r>
    <x v="2"/>
    <d v="1899-12-30T13:25:00"/>
    <d v="1899-12-30T13:45:00"/>
    <d v="1899-12-30T00:20:18"/>
    <x v="10"/>
    <x v="1"/>
    <s v="تسليم وثائق"/>
    <x v="8"/>
    <x v="1"/>
    <s v="دخول العميل احمد احمد يحى القيني من بداية الجلسة حتى دخول الموظفة mashael بايميل الوزارة بعد مرور 15:02 دقيقة / الموظف بداء يتكلم طول في لخر دقيقة من الجلسة 25:33"/>
    <s v="لايوجد موظف"/>
    <x v="1"/>
    <s v="https://wforecorder.hrsd.gov.sa/Ultra/DynaAsp/vCRMQuery.aspx?sid=15904633"/>
  </r>
  <r>
    <x v="2"/>
    <d v="1899-12-30T13:23:00"/>
    <d v="1899-12-30T13:33:00"/>
    <d v="1899-12-30T00:10:15"/>
    <x v="5"/>
    <x v="0"/>
    <s v="غير محددة"/>
    <x v="5"/>
    <x v="1"/>
    <s v="دخول الموظف من بداية الجلسة لايوجد عميل"/>
    <s v="لايوجد عميل"/>
    <x v="3"/>
    <s v="https://wforecorder.hrsd.gov.sa/Ultra/DynaAsp/vCRMQuery.aspx?sid=15904662"/>
  </r>
  <r>
    <x v="3"/>
    <d v="1899-12-30T08:15:02"/>
    <d v="1899-12-30T08:33:14"/>
    <d v="1899-12-30T00:18:12"/>
    <x v="11"/>
    <x v="4"/>
    <s v="غير محددة"/>
    <x v="4"/>
    <x v="1"/>
    <s v="كان الموظف Sharifah وانضم اليها Fouzyah بالدقيقة 1:36 . حضر المستفيد فيصل بالدقيقة 6:20 العميل عندة مشكلة والموظف يعلمه انه يحجز من منصة قوى جلسة افتراضية . قاله المستفيد انه حجز من منصة قوى وعند الدخول تحول الى جلسة الموعد الافتراضي مكتب العمل. الموظف عاد الحل 3 مرات ( احجز من منصة قوى وهم يعلمونك الاجراءات )"/>
    <s v="تقنية"/>
    <x v="3"/>
    <s v="https://wforecorder.hrsd.gov.sa/Ultra/DynaAsp/vCRMQuery.aspx?sid=16037991"/>
  </r>
  <r>
    <x v="3"/>
    <d v="1899-12-30T08:15:02"/>
    <d v="1899-12-30T10:58:24"/>
    <d v="1899-12-30T02:43:20"/>
    <x v="8"/>
    <x v="2"/>
    <s v="استفسار"/>
    <x v="4"/>
    <x v="1"/>
    <s v="دخول الموظف والعميل الى الجلسة الجميع ميوت"/>
    <s v="لايوجد موظف"/>
    <x v="3"/>
    <s v="https://wforecorder.hrsd.gov.sa/Ultra/DynaAsp/vCRMQuery.aspx?sid=16043895"/>
  </r>
  <r>
    <x v="3"/>
    <d v="1899-12-30T08:15:03"/>
    <d v="1899-12-30T08:41:46"/>
    <d v="1899-12-30T00:26:42"/>
    <x v="1"/>
    <x v="0"/>
    <s v="لايوجد"/>
    <x v="2"/>
    <x v="1"/>
    <s v="دخول ماجد الى الجلسة انتظار حتى 2:00 دخول الموظف Mashael 2:06 بعدها خرجت دخل عبدالرحمن الدوسري موظف غير واضح في الجلسة نوع الخدمة الصوت غير واضح واللهجة ايضاً لكن تم خدمة العميل"/>
    <s v="لايوجد موظف"/>
    <x v="3"/>
    <s v="https://wforecorder.hrsd.gov.sa/Ultra/DynaAsp/vCRMQuery.aspx?sid=16037985"/>
  </r>
  <r>
    <x v="3"/>
    <d v="1899-12-30T08:15:04"/>
    <d v="1899-12-30T10:35:05"/>
    <d v="1899-12-30T02:20:00"/>
    <x v="3"/>
    <x v="1"/>
    <s v="غير محددة"/>
    <x v="5"/>
    <x v="0"/>
    <s v="مدة المكالمة 7 دقائق و 21 ثانية ( لايوجد صوت او فيديو + عدم دخول العميل طوال الجلسة ( نفس الموظف سابقاً تكرر بنفس المشكلة )"/>
    <s v="الموظف"/>
    <x v="3"/>
    <s v="https://wforecorder.hrsd.gov.sa/Ultra/DynaAsp/vCRMQuery.aspx?sid=16042786"/>
  </r>
  <r>
    <x v="3"/>
    <d v="1899-12-30T08:23:49"/>
    <d v="1899-12-30T08:29:23"/>
    <d v="1899-12-30T00:05:33"/>
    <x v="12"/>
    <x v="5"/>
    <s v="غير محددة"/>
    <x v="3"/>
    <x v="1"/>
    <s v="دخول ماجد الى الجلسة انتظار حتى 2:00 دخول الموظف Mashael 2:06 بعدها خرجت دخل عبدالرحمن الدوسري موظف غير واضح في الجلسة نوع الخدمة الصوت غير واضح واللهجة ايضاً لكن تم خدمة العميل"/>
    <s v="خلل في منصة قوى"/>
    <x v="1"/>
    <s v="https://wforecorder.hrsd.gov.sa/Ultra/DynaAsp/vCRMQuery.aspx?sid=16037943"/>
  </r>
  <r>
    <x v="4"/>
    <d v="1899-12-30T15:56:00"/>
    <d v="1899-12-30T16:16:00"/>
    <d v="1899-12-30T00:19:30"/>
    <x v="1"/>
    <x v="0"/>
    <s v="رخصة عمل"/>
    <x v="4"/>
    <x v="0"/>
    <s v="دخول الموظف فهد الى الجلسة - دخول موظف اخر صالح الى الجلسة + جميعهم ميوت + 2:48 لايوجد عميل ليتم خدمتة"/>
    <s v="تقنية"/>
    <x v="0"/>
    <s v="https://wforecorder.hrsd.gov.sa/Ultra/DynaAsp/vCRMQuery.aspx?sid=16547947"/>
  </r>
  <r>
    <x v="4"/>
    <d v="1899-12-30T15:15:00"/>
    <d v="1899-12-30T15:30:30"/>
    <d v="1899-12-30T00:14:50"/>
    <x v="10"/>
    <x v="1"/>
    <s v="استفسار"/>
    <x v="8"/>
    <x v="0"/>
    <s v="دخل الموظف حتى بعد مرور 7 دقايق وخرج واستمرت الجلسة حتى 11 دقيقة"/>
    <s v="الموظف"/>
    <x v="4"/>
    <s v="https://wforecorder.hrsd.gov.sa/Ultra/DynaAsp/vCRMQuery.aspx?sid=16547525"/>
  </r>
  <r>
    <x v="4"/>
    <d v="1899-12-30T13:57:00"/>
    <d v="1899-12-30T14:20:00"/>
    <d v="1899-12-30T00:23:00"/>
    <x v="13"/>
    <x v="6"/>
    <s v="طلب / خروج نهائي "/>
    <x v="8"/>
    <x v="1"/>
    <s v="نفس الإشكالية + ظهر اسم يوسف بالمكالمة هل هو المستفيد او الموظف"/>
    <s v="الموظف"/>
    <x v="1"/>
    <s v="https://wforecorder.hrsd.gov.sa/Ultra/DynaAsp/vCRMQuery.aspx?sid=16545291"/>
  </r>
  <r>
    <x v="4"/>
    <d v="1899-12-30T13:57:00"/>
    <d v="1899-12-30T13:57:00"/>
    <d v="1899-12-30T00:00:05"/>
    <x v="14"/>
    <x v="3"/>
    <s v="لايوجد"/>
    <x v="8"/>
    <x v="1"/>
    <s v="دخل Ali منذو بداية الجلسة . بعد ذلك دخل - فريق المتابعة في 1:47 طول فترة الجلسة جميعهم ميوت وبدون كاميرا . خرج - فريق المتابعة 14:17 . ضل ali في الجلسة لحالة حتى أخر الوقت 18:38"/>
    <s v="تقنية"/>
    <x v="1"/>
    <s v="https://wforecorder.hrsd.gov.sa/Ultra/DynaAsp/vCRMQuery.aspx?sid=16545296"/>
  </r>
  <r>
    <x v="4"/>
    <d v="1899-12-30T13:54:00"/>
    <d v="1899-12-30T13:54:00"/>
    <d v="1899-12-30T00:00:14"/>
    <x v="12"/>
    <x v="5"/>
    <s v="رخصة عمل"/>
    <x v="4"/>
    <x v="1"/>
    <s v="تأخر الموظفة على العميل 3 دقايق + لم يتم التعريف عن نفسها + اخذت معلومات العميل وقالت بشيك لك بالداخلية واتواصل معك وانهت المكالمة بدون ذكر التقييم مع نهاية المكالمة ( خرج الموظف والعميل في وقت 7 دقائق ) رجعت الموظفة والعميل بعد دقيقتين للجلسة . لاخذ رمز كود وبعد ذلك طلعو بقيت المكالمة بدون احد"/>
    <s v="الموظف حضر اخر الجلسة ولم تكتمل "/>
    <x v="1"/>
    <s v="https://wforecorder.hrsd.gov.sa/Ultra/DynaAsp/vCRMQuery.aspx?sid=16545314"/>
  </r>
  <r>
    <x v="4"/>
    <d v="1899-12-30T13:50:00"/>
    <d v="1899-12-30T13:57:00"/>
    <d v="1899-12-30T00:06:46"/>
    <x v="15"/>
    <x v="4"/>
    <s v="رخصة عمل"/>
    <x v="2"/>
    <x v="1"/>
    <s v="دخل العميل وانتظر الموظفة - الموظفة داخل لكن مفعلة الميوت + في الدقيقة 2:44 ظهرت صورة باركود مكتوب استبيان بهدف تقييم تجربتكم + الموظف لم يتحدث + ضل العميل ينتظر حتى بعد مرور 5 دقائق و 40 وثانية بعدها تحدث الموظفة قالت له انت جيت مكتب العمل . قال نعم . قالت انتظار انتظار 3 دقيقة . بعد ذلك دخلت موظفة اخرى + ( عيدة الشمري ) لم تعرف عن نفسها + سألت عن ماذا يريد + وضحت له الاشكالية والطريقة الصحيحة + لم تتأكد من ان العميل يحتاج شيء اخر او لا . ولم تذكر التقييم نهاية الخدمة"/>
    <s v="تقنية"/>
    <x v="1"/>
    <s v="https://wforecorder.hrsd.gov.sa/Ultra/DynaAsp/vCRMQuery.aspx?sid=16545329"/>
  </r>
  <r>
    <x v="4"/>
    <d v="1899-12-30T13:45:00"/>
    <d v="1899-12-30T14:00:00"/>
    <d v="1899-12-30T00:14:20"/>
    <x v="16"/>
    <x v="1"/>
    <s v="لا يوجد"/>
    <x v="2"/>
    <x v="0"/>
    <s v="تأخر الموظفة على العميل 3 دقايق + لم يتم التعريف عن نفسها + اخذت معلومات العميل وقالت بشيك لك بالداخلية واتواصل معك وانهت المكالمة بدون ذكر التقييم مع نهاية المكالمة ( خرج الموظف والعميل في وقت 7 دقائق ) رجعت الموظفة والعميل بعد دقيقتين للجلسة . لاخذ رمز كود وبعد ذلك طلعو بقيت المكالمة بدون احد"/>
    <s v="لايوجد موظف"/>
    <x v="2"/>
    <s v="https://wforecorder.hrsd.gov.sa/Ultra/DynaAsp/vCRMQuery.aspx?sid=16545354"/>
  </r>
  <r>
    <x v="4"/>
    <d v="1899-12-30T13:43:00"/>
    <d v="1899-12-30T13:57:00"/>
    <d v="1899-12-30T00:14:17"/>
    <x v="17"/>
    <x v="7"/>
    <s v="لا يوجد"/>
    <x v="8"/>
    <x v="0"/>
    <s v="الدخول من ايميل غير رسمي + عدم معرفة اذا كان الموظف او المستفيد + عدم دخول شخص أخر طوال فترة الجلسة"/>
    <s v="الموظف"/>
    <x v="2"/>
    <s v="https://wforecorder.hrsd.gov.sa/Ultra/DynaAsp/vCRMQuery.aspx?sid=16545380"/>
  </r>
  <r>
    <x v="4"/>
    <d v="1899-12-30T13:36:00"/>
    <d v="1899-12-30T14:00:00"/>
    <d v="1899-12-30T00:23:40"/>
    <x v="18"/>
    <x v="8"/>
    <s v="غير محددة"/>
    <x v="2"/>
    <x v="0"/>
    <s v="دخول العميل/الموظف مساعد 00:03 +دخول العميل / الموظف ziara utto بعد مرور 16:23 وخرج بعد مرور 2:10:28 دقيقة جميعم ميوت"/>
    <s v="تقنية"/>
    <x v="0"/>
    <s v="https://wforecorder.hrsd.gov.sa/Ultra/DynaAsp/vCRMQuery.aspx?sid=16545427"/>
  </r>
  <r>
    <x v="4"/>
    <d v="1899-12-30T13:27:38"/>
    <d v="1899-12-30T13:37:00"/>
    <d v="1899-12-30T00:10:08"/>
    <x v="19"/>
    <x v="3"/>
    <s v="لا يوجد"/>
    <x v="3"/>
    <x v="1"/>
    <s v="دخول خالد ماهر بعدها دخل العميل سعيد تم خروجة من الجلسة بعد انتظار 3:31 دقيقة . دخول فريق المتابعة للجلسة 4:00 + دخول بندر 4:09 دقيقة دخول خالد للجلسة مرة اخرى 5:22 تحدث فريق المتابعة مع العميل / مشكلة العميل انقطاع عن العمل تم تحويل العميل الى منصة قوى او حجز جلسة مرة اخرى وقال تم ارسال تقييم للخدمة على الدردشة خروج فريق المتابعة عند 7:47 دقيقة / ظل العميل حتى انتهى مدة الجلسة بالكامل"/>
    <s v="الموظف"/>
    <x v="2"/>
    <s v="https://wforecorder.hrsd.gov.sa/Ultra/DynaAsp/vCRMQuery.aspx?sid=16545619"/>
  </r>
  <r>
    <x v="5"/>
    <d v="1899-12-30T13:56:00"/>
    <d v="1899-12-30T14:00:00"/>
    <d v="1899-12-30T00:03:42"/>
    <x v="17"/>
    <x v="7"/>
    <s v="لايوجد"/>
    <x v="8"/>
    <x v="0"/>
    <s v="العميل ( شهيد مياه ) موجود من بداية الجلسة + دخل الموظف بعد مرور 3 دقائق من الجلسة + الموظف فاتح الكاميرا والقى التحية + طلب من العميل فتح الكاميرا + طلب رقم الاقامة من العميل + بعد ذلك قال للعميل لحظات واغلق الكاميرا + ميوت لمدة جعل العميل ينتظر  4 دقائق + بعد ذلك دخل موظف أخر لمدة 5 ثواني وخرج + أخبر العميل ان باقي 10 ايام ويذهب للجوازات + لم يذكر التقييم نهاية الخدمة"/>
    <s v="لايوجد عميل"/>
    <x v="3"/>
    <s v="https://wforecorder.hrsd.gov.sa/Ultra/DynaAsp/vCRMQuery.aspx?sid=16757203"/>
  </r>
  <r>
    <x v="5"/>
    <d v="1899-12-30T13:50:00"/>
    <d v="1899-12-30T13:58:00"/>
    <d v="1899-12-30T00:08:44"/>
    <x v="20"/>
    <x v="1"/>
    <s v="لايوجد"/>
    <x v="1"/>
    <x v="1"/>
    <s v="العميل موجود + تأخر الموظف 3 دقايق+ لم يعرف عن نفسة + الموظف عنده اصوات عالية + الموظف القى التحية لم يستجيب العميل واغلقت الجلسة  "/>
    <s v="المستفيد"/>
    <x v="4"/>
    <s v="https://wforecorder.hrsd.gov.sa/Ultra/DynaAsp/vCRMQuery.aspx?sid=16757225"/>
  </r>
  <r>
    <x v="5"/>
    <d v="1899-12-30T13:44:00"/>
    <d v="1899-12-30T14:00:00"/>
    <d v="1899-12-30T00:15:55"/>
    <x v="21"/>
    <x v="0"/>
    <s v="لايوجد"/>
    <x v="8"/>
    <x v="0"/>
    <s v="دخل Ali منذو بداية الجلسة . بعد ذلك دخل - فريق المتابعة في 1:47 طول فترة الجلسة جميعهم ميوت وبدون كاميرا . خرج - فريق المتابعة 14:17 . ضل ali في الجلسة لحالة حتى أخر الوقت 18:38"/>
    <s v="المستفيد"/>
    <x v="3"/>
    <s v="https://wforecorder.hrsd.gov.sa/Ultra/DynaAsp/vCRMQuery.aspx?sid=16757250"/>
  </r>
  <r>
    <x v="5"/>
    <d v="1899-12-30T13:43:00"/>
    <d v="1899-12-30T13:52:00"/>
    <d v="1899-12-30T00:09:04"/>
    <x v="21"/>
    <x v="0"/>
    <s v="غير محددة"/>
    <x v="1"/>
    <x v="1"/>
    <s v="العميل بقي بالجلسة لمدة 3 دقائق والموظف لم يحضر + بقيت الجلسة لا يوجد احد"/>
    <s v="لا يوجد"/>
    <x v="3"/>
    <s v="https://wforecorder.hrsd.gov.sa/Ultra/DynaAsp/vCRMQuery.aspx?sid=16757267"/>
  </r>
  <r>
    <x v="5"/>
    <d v="1899-12-30T13:41:00"/>
    <d v="1899-12-30T13:51:00"/>
    <d v="1899-12-30T00:10:46"/>
    <x v="8"/>
    <x v="2"/>
    <s v="استفسار / سجلات تجارية"/>
    <x v="1"/>
    <x v="0"/>
    <s v="دخل العميل وانتظر الموظفة - الموظفة داخل لكن مفعلة الميوت + في الدقيقة 2:44 ظهرت صورة باركود مكتوب استبيان بهدف تقييم تجربتكم + الموظف لم يتحدث + ضل العميل ينتظر حتى بعد مرور 5 دقائق و 40 وثانية بعدها تحدث الموظفة قالت له انت جيت مكتب العمل . قال نعم . قالت انتظار انتظار 3 دقيقة . بعد ذلك دخلت موظفة اخرى + ( عيدة الشمري ) لم تعرف عن نفسها + سألت عن ماذا يريد + وضحت له الاشكالية والطريقة الصحيحة + لم تتأكد من ان العميل يحتاج شيء اخر او لا . ولم تذكر التقييم نهاية الخدمة"/>
    <s v="الموظف "/>
    <x v="3"/>
    <s v="https://wforecorder.hrsd.gov.sa/Ultra/DynaAsp/vCRMQuery.aspx?sid=16757276"/>
  </r>
  <r>
    <x v="5"/>
    <d v="1899-12-30T13:39:00"/>
    <d v="1899-12-30T13:45:00"/>
    <d v="1899-12-30T00:06:20"/>
    <x v="22"/>
    <x v="3"/>
    <s v="غير محددة"/>
    <x v="4"/>
    <x v="0"/>
    <s v="تأخر الموظفة على العميل 3 دقايق + لم يتم التعريف عن نفسها + اخذت معلومات العميل وقالت بشيك لك بالداخلية واتواصل معك وانهت المكالمة بدون ذكر التقييم مع نهاية المكالمة ( خرج الموظف والعميل في وقت 7 دقائق ) رجعت الموظفة والعميل بعد دقيقتين للجلسة . لاخذ رمز كود وبعد ذلك طلعو بقيت المكالمة بدون احد"/>
    <s v="لا يوجد"/>
    <x v="3"/>
    <s v="https://wforecorder.hrsd.gov.sa/Ultra/DynaAsp/vCRMQuery.aspx?sid=16757313"/>
  </r>
  <r>
    <x v="5"/>
    <d v="1899-12-30T13:35:00"/>
    <d v="1899-12-30T13:41:00"/>
    <d v="1899-12-30T00:06:09"/>
    <x v="23"/>
    <x v="1"/>
    <s v="استفسار"/>
    <x v="5"/>
    <x v="1"/>
    <s v="العميل بقي بالجلسة لمدة 3 دقائق والموظف لم يحضر + بقيت الجلسة لا يوجد احد"/>
    <s v="الموظف لم يحضر"/>
    <x v="1"/>
    <s v="https://wforecorder.hrsd.gov.sa/Ultra/DynaAsp/vCRMQuery.aspx?sid=16757336"/>
  </r>
  <r>
    <x v="5"/>
    <d v="1899-12-30T13:22:00"/>
    <d v="1899-12-30T13:32:00"/>
    <d v="1899-12-30T00:10:07"/>
    <x v="13"/>
    <x v="6"/>
    <s v="لا يوجد"/>
    <x v="1"/>
    <x v="0"/>
    <s v="دخل الموظف ووضع خلفية بان الموظف مشغول بخدمة عميل اخر"/>
    <s v="لم يتضح لي ان كان عميل او موظف"/>
    <x v="1"/>
    <s v="https://wforecorder.hrsd.gov.sa/Ultra/DynaAsp/vCRMQuery.aspx?sid=16757598"/>
  </r>
  <r>
    <x v="5"/>
    <d v="1899-12-30T13:20:00"/>
    <d v="1899-12-30T13:43:00"/>
    <d v="1899-12-30T00:23:14"/>
    <x v="18"/>
    <x v="8"/>
    <s v="استفسار"/>
    <x v="2"/>
    <x v="1"/>
    <s v="العميل موجود من بداية الجلسة"/>
    <s v="الموظف "/>
    <x v="3"/>
    <s v="https://wforecorder.hrsd.gov.sa/Ultra/DynaAsp/vCRMQuery.aspx?sid=16757634"/>
  </r>
  <r>
    <x v="5"/>
    <d v="1899-12-30T13:17:00"/>
    <d v="1899-12-30T13:17:00"/>
    <d v="1899-12-30T00:00:13"/>
    <x v="12"/>
    <x v="5"/>
    <s v="غير محددة"/>
    <x v="3"/>
    <x v="1"/>
    <s v="تأخر الموظفة على العميل 3 دقايق + لم يتم التعريف عن نفسها + اخذت معلومات العميل وقالت بشيك لك بالداخلية واتواصل معك وانهت المكالمة بدون ذكر التقييم مع نهاية المكالمة ( خرج الموظف والعميل في وقت 7 دقائق ) رجعت الموظفة والعميل بعد دقيقتين للجلسة . لاخذ رمز كود وبعد ذلك طلعو بقيت المكالمة بدون احد"/>
    <s v="الموظف حضر اخر الجلسة ولم تكتمل "/>
    <x v="3"/>
    <s v="https://wforecorder.hrsd.gov.sa/Ultra/DynaAsp/vCRMQuery.aspx?sid=16755517"/>
  </r>
  <r>
    <x v="5"/>
    <d v="1899-12-30T13:13:00"/>
    <d v="1899-12-30T13:30:00"/>
    <d v="1899-12-30T00:16:23"/>
    <x v="24"/>
    <x v="9"/>
    <s v="استفسار"/>
    <x v="2"/>
    <x v="0"/>
    <s v="دخل العميل وانتظر الموظفة - الموظفة داخل لكن مفعلة الميوت + في الدقيقة 2:44 ظهرت صورة باركود مكتوب استبيان بهدف تقييم تجربتكم + الموظف لم يتحدث + ضل العميل ينتظر حتى بعد مرور 5 دقائق و 40 وثانية بعدها تحدث الموظفة قالت له انت جيت مكتب العمل . قال نعم . قالت انتظار انتظار 3 دقيقة . بعد ذلك دخلت موظفة اخرى + ( عيدة الشمري ) لم تعرف عن نفسها + سألت عن ماذا يريد + وضحت له الاشكالية والطريقة الصحيحة + لم تتأكد من ان العميل يحتاج شيء اخر او لا . ولم تذكر التقييم نهاية الخدمة"/>
    <s v="تقنية"/>
    <x v="1"/>
    <s v="https://wforecorder.hrsd.gov.sa/Ultra/DynaAsp/vCRMQuery.aspx?sid=16755571"/>
  </r>
  <r>
    <x v="6"/>
    <d v="1899-12-30T13:50:00"/>
    <d v="1899-12-30T14:07:00"/>
    <d v="1899-12-30T00:17:03"/>
    <x v="25"/>
    <x v="0"/>
    <s v="غير محددة"/>
    <x v="8"/>
    <x v="1"/>
    <s v="تأخر الموظفة على العميل 3 دقايق + لم يتم التعريف عن نفسها + اخذت معلومات العميل وقالت بشيك لك بالداخلية واتواصل معك وانهت المكالمة بدون ذكر التقييم مع نهاية المكالمة ( خرج الموظف والعميل في وقت 7 دقائق ) رجعت الموظفة والعميل بعد دقيقتين للجلسة . لاخذ رمز كود وبعد ذلك طلعو بقيت المكالمة بدون احد"/>
    <s v="الموظف"/>
    <x v="2"/>
    <s v="https://wforecorder.hrsd.gov.sa/Ultra/DynaAsp/vCRMQuery.aspx?sid=16920895"/>
  </r>
  <r>
    <x v="6"/>
    <d v="1899-12-30T13:47:00"/>
    <d v="1899-12-30T14:00:00"/>
    <d v="1899-12-30T00:13:21"/>
    <x v="11"/>
    <x v="4"/>
    <s v="غير محددة"/>
    <x v="5"/>
    <x v="1"/>
    <s v="دخل الموظف بعد ذلك انضم اليه موظف اخر . دون حضور المستفيد توجد أصوات بعيدة وتقطيع طول مدة الجلسة بعد ذلك أغلقت"/>
    <s v="العميل لم يحضر "/>
    <x v="1"/>
    <s v="https://wforecorder.hrsd.gov.sa/Ultra/DynaAsp/vCRMQuery.aspx?sid=16920090"/>
  </r>
  <r>
    <x v="6"/>
    <d v="1899-12-30T13:43:00"/>
    <d v="1899-12-30T13:48:00"/>
    <d v="1899-12-30T00:05:13"/>
    <x v="26"/>
    <x v="1"/>
    <s v="غير محددة"/>
    <x v="2"/>
    <x v="0"/>
    <s v="العميل موجود في الجلسة "/>
    <s v="تقنية"/>
    <x v="3"/>
    <s v="https://wforecorder.hrsd.gov.sa/Ultra/DynaAsp/vCRMQuery.aspx?sid=16920102"/>
  </r>
  <r>
    <x v="6"/>
    <d v="1899-12-30T13:42:00"/>
    <d v="1899-12-30T13:48:00"/>
    <d v="1899-12-30T00:05:13"/>
    <x v="14"/>
    <x v="3"/>
    <s v="لا يوجد"/>
    <x v="3"/>
    <x v="1"/>
    <s v="دخل الموظف حتى بعد مرور 7 دقايق وخرج واستمرت الجلسة حتى 11 دقيقة"/>
    <s v="تقنية"/>
    <x v="3"/>
    <s v="https://wforecorder.hrsd.gov.sa/Ultra/DynaAsp/vCRMQuery.aspx?sid=16920106"/>
  </r>
  <r>
    <x v="6"/>
    <d v="1899-12-30T13:38:00"/>
    <d v="1899-12-30T13:53:00"/>
    <d v="1899-12-30T00:14:36"/>
    <x v="27"/>
    <x v="10"/>
    <s v="بلاغات التغيب"/>
    <x v="8"/>
    <x v="0"/>
    <s v="دخول العميل/الموظف مساعد 00:03 +دخول العميل / الموظف ziara utto بعد مرور 16:23 وخرج بعد مرور 2:10:28 دقيقة جميعم ميوت"/>
    <s v="لا يوجد"/>
    <x v="2"/>
    <s v="https://wforecorder.hrsd.gov.sa/Ultra/DynaAsp/vCRMQuery.aspx?sid=16920123"/>
  </r>
  <r>
    <x v="6"/>
    <d v="1899-12-30T13:36:00"/>
    <d v="1899-12-30T13:55:00"/>
    <d v="1899-12-30T00:18:59"/>
    <x v="28"/>
    <x v="2"/>
    <s v="لايوجد"/>
    <x v="2"/>
    <x v="1"/>
    <s v="شخصين موجودين لم يتضح لي ان كانو موظفين او عميل وموظف لأن جميعهم ميوت وبدون كاميرا طوال مدة الجلسة"/>
    <s v="لايوجد"/>
    <x v="3"/>
    <s v="https://wforecorder.hrsd.gov.sa/Ultra/DynaAsp/vCRMQuery.aspx?sid=16920145"/>
  </r>
  <r>
    <x v="6"/>
    <d v="1899-12-30T13:17:00"/>
    <d v="1899-12-30T13:28:00"/>
    <d v="1899-12-30T00:11:54"/>
    <x v="29"/>
    <x v="0"/>
    <s v="طلب / خروج نهائي "/>
    <x v="1"/>
    <x v="0"/>
    <s v="عدم حل مشكلة العميل كروت رخصة العمل بسبب منصة قوى "/>
    <s v="لايوجد عميل"/>
    <x v="4"/>
    <s v="https://wforecorder.hrsd.gov.sa/Ultra/DynaAsp/vCRMQuery.aspx?sid=16919084"/>
  </r>
  <r>
    <x v="6"/>
    <d v="1899-12-30T13:14:00"/>
    <d v="1899-12-30T13:25:00"/>
    <d v="1899-12-30T00:10:39"/>
    <x v="30"/>
    <x v="3"/>
    <s v="غير محددة"/>
    <x v="2"/>
    <x v="0"/>
    <s v="العميل ( شهيد مياه ) موجود من بداية الجلسة + دخل الموظف بعد مرور 3 دقائق من الجلسة + الموظف فاتح الكاميرا والقى التحية + طلب من العميل فتح الكاميرا + طلب رقم الاقامة من العميل + بعد ذلك قال للعميل لحظات واغلق الكاميرا + ميوت لمدة جعل العميل ينتظر  4 دقائق + بعد ذلك دخل موظف أخر لمدة 5 ثواني وخرج + أخبر العميل ان باقي 10 ايام ويذهب للجوازات + لم يذكر التقييم نهاية الخدمة"/>
    <s v="الموظف"/>
    <x v="3"/>
    <s v="https://wforecorder.hrsd.gov.sa/Ultra/DynaAsp/vCRMQuery.aspx?sid=16919117"/>
  </r>
  <r>
    <x v="6"/>
    <d v="1899-12-30T13:13:00"/>
    <d v="1899-12-30T13:31:00"/>
    <d v="1899-12-30T00:17:21"/>
    <x v="31"/>
    <x v="3"/>
    <s v="رخصة عمل"/>
    <x v="8"/>
    <x v="0"/>
    <s v="دخول خالد ماهر بعدها دخل العميل سعيد تم خروجة من الجلسة بعد انتظار 3:31 دقيقة . دخول فريق المتابعة للجلسة 4:00 + دخول بندر 4:09 دقيقة دخول خالد للجلسة مرة اخرى 5:22 تحدث فريق المتابعة مع العميل / مشكلة العميل انقطاع عن العمل تم تحويل العميل الى منصة قوى او حجز جلسة مرة اخرى وقال تم ارسال تقييم للخدمة على الدردشة خروج فريق المتابعة عند 7:47 دقيقة / ظل العميل حتى انتهى مدة الجلسة بالكامل"/>
    <s v="الموظف"/>
    <x v="3"/>
    <s v="https://wforecorder.hrsd.gov.sa/Ultra/DynaAsp/vCRMQuery.aspx?sid=16919130"/>
  </r>
  <r>
    <x v="6"/>
    <d v="1899-12-30T13:07:00"/>
    <d v="1899-12-30T13:12:00"/>
    <d v="1899-12-30T00:05:32"/>
    <x v="32"/>
    <x v="11"/>
    <s v="رخصة عمل"/>
    <x v="8"/>
    <x v="0"/>
    <s v="تم التعريف عن نفسة + انتهت فترة الاشعار فصارت متغيب عن العمل وضح انها صارت بالنظام متغيب ووضح لها حل + تأكد ان العميل لا يريد شيء اخر + ولم ينسى التقييم "/>
    <s v="الموظف"/>
    <x v="1"/>
    <s v="https://wforecorder.hrsd.gov.sa/Ultra/DynaAsp/vCRMQuery.aspx?sid=16919207"/>
  </r>
  <r>
    <x v="7"/>
    <d v="2025-08-31T13:10:00"/>
    <d v="2025-08-31T13:19:00"/>
    <d v="1899-12-30T00:08:51"/>
    <x v="4"/>
    <x v="0"/>
    <s v="غير محددة"/>
    <x v="1"/>
    <x v="1"/>
    <s v="بداية الجلسة موجود عميل او موظف بعد مرور 35 ثانية خرج وضلت الجلسة لايوجد بها احد"/>
    <s v="تقنية"/>
    <x v="4"/>
    <s v="https://wforecorder.hrsd.gov.sa/Ultra/DynaAsp/vCRMQuery.aspx?sid=16973577"/>
  </r>
  <r>
    <x v="7"/>
    <d v="2025-08-31T13:10:00"/>
    <d v="2025-08-31T13:10:00"/>
    <d v="1899-12-30T00:00:27"/>
    <x v="4"/>
    <x v="0"/>
    <s v="غير محددة"/>
    <x v="8"/>
    <x v="0"/>
    <s v="الموظف موجود من بداية الجلسة + فتح الكاميرا واغلقها + العميل لم يحضر + بقي بالجلسة كاملة "/>
    <s v="المستفيد"/>
    <x v="3"/>
    <s v="https://wforecorder.hrsd.gov.sa/Ultra/DynaAsp/vCRMQuery.aspx?sid=16973582"/>
  </r>
  <r>
    <x v="7"/>
    <d v="2025-08-31T12:55:00"/>
    <d v="2025-08-31T13:04:00"/>
    <d v="1899-12-30T00:08:42"/>
    <x v="4"/>
    <x v="0"/>
    <s v="لايوجد"/>
    <x v="4"/>
    <x v="0"/>
    <s v=" الموظف عرف عن نفسة + فاتح الكاميرا + الموظف تحقق من رقم الاقامة والمهنة ( العميل عنده بلاغ خروج نهائي وحصل عمل يريد نقل كفالة ) + وضح للعميل الاجراءات الصحيحة + سرعة في الانجاز +  تأكد ان العميل فهم وانه مايحتاج شيء اخر + اغلق الجلسة بشكل ممتاز "/>
    <s v="الموظف "/>
    <x v="3"/>
    <s v="https://wforecorder.hrsd.gov.sa/Ultra/DynaAsp/vCRMQuery.aspx?sid=16973869"/>
  </r>
  <r>
    <x v="7"/>
    <d v="2025-08-31T12:01:00"/>
    <d v="2025-08-31T12:15:00"/>
    <d v="1899-12-30T00:13:11"/>
    <x v="33"/>
    <x v="1"/>
    <s v="غير محددة"/>
    <x v="4"/>
    <x v="0"/>
    <s v="تم التعريف عن نفسة + انتهت فترة الاشعار فصارت متغيب عن العمل وضح انها صارت بالنظام متغيب ووضح لها حل + تأكد ان العميل لا يريد شيء اخر + ولم ينسى التقييم "/>
    <s v="الموظف"/>
    <x v="1"/>
    <s v="https://wforecorder.hrsd.gov.sa/Ultra/DynaAsp/vCRMQuery.aspx?sid=16971175"/>
  </r>
  <r>
    <x v="7"/>
    <d v="2025-08-31T10:57:00"/>
    <d v="2025-08-31T11:04:00"/>
    <d v="1899-12-30T00:06:34"/>
    <x v="34"/>
    <x v="4"/>
    <s v="لا يوجد"/>
    <x v="1"/>
    <x v="1"/>
    <s v="دخول المتابعة والجودة بايميل غير رسمي من بداية الجلسة حتى دخول العميل فهد نامي علي الحربي بعر مرور 10:42 + العميل تكلم والمتابعة والجودة ميوت +دخول الموظف فهد بايميل الوزارة بعد مرور 15:39 دقيقة رحب بنفسة + فاتح الكاميرا +الصوت واضح / دخول الموظفة بدرية الشموخ 16:47 بايميل غير وزاري وتم خروجها بعد مرور 16:59"/>
    <s v="لايوجد"/>
    <x v="4"/>
    <s v="https://wforecorder.hrsd.gov.sa/Ultra/DynaAsp/vCRMQuery.aspx?sid=16969022"/>
  </r>
  <r>
    <x v="7"/>
    <d v="2025-08-31T10:47:00"/>
    <d v="2025-08-31T10:52:00"/>
    <d v="1899-12-30T00:04:41"/>
    <x v="34"/>
    <x v="4"/>
    <s v="لا يوجد "/>
    <x v="4"/>
    <x v="0"/>
    <s v="بدأت الجلسة بوجود المستفيد والموظف- الصوت غير واضح من جهة الموظف -  لكن لم يتضح لي انها بداية الجلسة فعلياً او في المنتصف لان - الموظف FAHAD A.mardini لم يعرف على نفسة - بدأ على طول بأستاذي دقايق ويوصل الموظف. جلس المستفيد ينتظر حتى مرت 2 دقيقة و 53 ثانية. دخل موظف أخر Bander M.alharbi فتح الكام في وقت 4:25 لابس الزي الرسمي . لكن الخلفية ليست بيضاء بعدها اغلق الكاميرا  - نبرة الصوت ليس جيدة - ( اخذ منه رقم الجوال وعند التأكد الموظف لم يقول الارقام صحيح . بعد ذلك قاله رقم غير جيد خلاص مع السلامة 10 ايام وارجع اتصل ) بعد ماقال العميل رقمة مره اخرى قاله الموظف خلاص خلاص عاود الاتصال بعد 10 ايام . واغلقها بشكل غير احترافي"/>
    <s v="لا يوجد "/>
    <x v="2"/>
    <s v="https://wforecorder.hrsd.gov.sa/Ultra/DynaAsp/vCRMQuery.aspx?sid=16967366"/>
  </r>
  <r>
    <x v="7"/>
    <d v="2025-08-31T10:13:00"/>
    <d v="2025-08-31T10:18:00"/>
    <d v="1899-12-30T00:05:23"/>
    <x v="35"/>
    <x v="4"/>
    <s v="غير محددة"/>
    <x v="4"/>
    <x v="0"/>
    <s v="دخول العميل لفترة قصيرة وخروجة"/>
    <s v="لا يوجد موظف"/>
    <x v="3"/>
    <s v="https://wforecorder.hrsd.gov.sa/Ultra/DynaAsp/vCRMQuery.aspx?sid=16966050"/>
  </r>
  <r>
    <x v="8"/>
    <d v="2025-01-09T09:04:00"/>
    <d v="2025-01-09T09:30:00"/>
    <d v="1899-12-30T00:26:13"/>
    <x v="36"/>
    <x v="12"/>
    <s v="لا يوجد"/>
    <x v="8"/>
    <x v="1"/>
    <s v="الموظف موجود بداية الجلسة - تأكد من الكاميرا ثم اغلقها + ظل الموظف ينتظر العميل ( لم يحضر العميل بعد 10 دقائق  )"/>
    <s v="العميل لم يحضر "/>
    <x v="3"/>
    <s v="https://wforecorder.hrsd.gov.sa/Ultra/DynaAsp/vCRMQuery.aspx?sid=16983490"/>
  </r>
  <r>
    <x v="8"/>
    <d v="2025-01-09T11:46:00"/>
    <d v="2025-01-09T12:00:00"/>
    <d v="1899-12-30T00:13:45"/>
    <x v="37"/>
    <x v="7"/>
    <s v="لايوجد"/>
    <x v="1"/>
    <x v="0"/>
    <s v="لايوجد بيانات واضحة - لايوجد فيديو - تقطيع في الصوت - عندم معرفة اذا كان المتصل العميل او الموظف"/>
    <s v="المستفيد"/>
    <x v="1"/>
    <s v="https://wforecorder.hrsd.gov.sa/Ultra/DynaAsp/vCRMQuery.aspx?sid=16990081"/>
  </r>
  <r>
    <x v="8"/>
    <d v="2025-01-09T11:54:00"/>
    <d v="2025-01-09T12:04:00"/>
    <d v="1899-12-30T00:10:13"/>
    <x v="38"/>
    <x v="3"/>
    <s v="استفسار"/>
    <x v="8"/>
    <x v="1"/>
    <s v="مدة المكالمة 52 ثانية عدم دخول العميل طوال مدة الجلسة + لايوجد صوت ولا فيديو"/>
    <s v="المعاملة غير احترافية نهائياً"/>
    <x v="1"/>
    <s v="https://wforecorder.hrsd.gov.sa/Ultra/DynaAsp/vCRMQuery.aspx?sid=16991726"/>
  </r>
  <r>
    <x v="8"/>
    <d v="2025-01-09T11:58:00"/>
    <d v="2025-01-09T12:17:00"/>
    <d v="1899-12-30T00:19:00"/>
    <x v="39"/>
    <x v="0"/>
    <s v="غير محددة"/>
    <x v="2"/>
    <x v="1"/>
    <s v="الموظف موجود بداية الجلسة - تأكد من الكاميرا ثم اغلقها + ظل الموظف ينتظر العميل ( لم يحضر العميل بعد 10 دقائق  )"/>
    <s v="العميل "/>
    <x v="2"/>
    <s v="https://wforecorder.hrsd.gov.sa/Ultra/DynaAsp/vCRMQuery.aspx?sid=16991687"/>
  </r>
  <r>
    <x v="8"/>
    <d v="2025-01-09T11:59:00"/>
    <d v="2025-01-09T12:03:00"/>
    <d v="1899-12-30T00:04:25"/>
    <x v="27"/>
    <x v="10"/>
    <s v="استفسار"/>
    <x v="2"/>
    <x v="1"/>
    <s v="لم يعرف عن نفسة + تم توثيق رقم الاقامة + اعطاه رقم مندوب للسفارة قاله كلمه وقله ابغى خروج نهائي وقاله ان شاء الله يخلصك"/>
    <s v="الموظف"/>
    <x v="1"/>
    <s v="https://wforecorder.hrsd.gov.sa/Ultra/DynaAsp/vCRMQuery.aspx?sid=16991672"/>
  </r>
  <r>
    <x v="8"/>
    <d v="2025-01-09T10:48:00"/>
    <d v="2025-01-09T11:00:00"/>
    <d v="1899-12-30T00:11:36"/>
    <x v="40"/>
    <x v="3"/>
    <s v="استفسار"/>
    <x v="1"/>
    <x v="1"/>
    <s v="( ملاحظة العميل يقول حجزت موعد سابق ولم يدخل معي احد طوال الجلسة ) + لم يتم التحقق من الاقامة + الموظف والعميل ايميل وزارة "/>
    <s v="العميل لم يحضر "/>
    <x v="2"/>
    <s v="https://wforecorder.hrsd.gov.sa/Ultra/DynaAsp/vCRMQuery.aspx?sid=16989400"/>
  </r>
  <r>
    <x v="8"/>
    <d v="2025-01-09T10:14:00"/>
    <d v="2025-01-09T10:30:00"/>
    <d v="1899-12-30T00:15:52"/>
    <x v="40"/>
    <x v="3"/>
    <s v="لا يوجد"/>
    <x v="1"/>
    <x v="0"/>
    <s v="الموظف موجود من بداية الجلسة + لايوجد عميل طوال الجلسة"/>
    <s v="لا يوجد"/>
    <x v="2"/>
    <s v="https://wforecorder.hrsd.gov.sa/Ultra/DynaAsp/vCRMQuery.aspx?sid=16985873"/>
  </r>
  <r>
    <x v="8"/>
    <d v="2025-01-09T09:51:00"/>
    <d v="2025-01-09T09:59:00"/>
    <d v="1899-12-30T00:07:54"/>
    <x v="40"/>
    <x v="3"/>
    <s v="طلب / خروج نهائي "/>
    <x v="2"/>
    <x v="1"/>
    <s v="الموظف موجود بداية الجلسة - تأكد من الكاميرا ثم اغلقها + ظل الموظف ينتظر العميل ( لم يحضر العميل بعد 10 دقائق  )"/>
    <s v="المعاملة غير احترافية نهائياً"/>
    <x v="2"/>
    <s v="https://wforecorder.hrsd.gov.sa/Ultra/DynaAsp/vCRMQuery.aspx?sid=16986370"/>
  </r>
  <r>
    <x v="8"/>
    <d v="2025-01-09T09:03:00"/>
    <d v="2025-01-09T09:18:00"/>
    <d v="1899-12-30T00:14:59"/>
    <x v="41"/>
    <x v="2"/>
    <s v="رخصة عمل"/>
    <x v="1"/>
    <x v="1"/>
    <s v="دخول الموظفة noha بإيميل الوزارة + تم تغيير المستخدم الى Meaad + دخول فريق الدعم سلم جميعهم ميوت غادر فريق الدعم 20:14 دقيقة لايوجد صوت ولا فيديو مدة الجلسة 26:41 دقيقة"/>
    <s v="العميل لم يحضر "/>
    <x v="3"/>
    <s v="https://wforecorder.hrsd.gov.sa/Ultra/DynaAsp/vCRMQuery.aspx?sid=16983503"/>
  </r>
  <r>
    <x v="8"/>
    <d v="2025-01-09T11:10:00"/>
    <d v="2025-01-09T11:35:00"/>
    <d v="1899-12-30T00:25:27"/>
    <x v="42"/>
    <x v="9"/>
    <s v="غير محددة"/>
    <x v="2"/>
    <x v="0"/>
    <s v="الموظف موجود منذو بداية الجلسة 36 دقيقة دون حضور احد فقط هو الموجود المستفيد لم يحضر"/>
    <s v="الموظف+العميل"/>
    <x v="3"/>
    <s v="https://wforecorder.hrsd.gov.sa/Ultra/DynaAsp/vCRMQuery.aspx?sid=16988842"/>
  </r>
  <r>
    <x v="9"/>
    <d v="2025-02-09T09:00:00"/>
    <d v="2025-02-09T09:30:00"/>
    <d v="1899-12-30T00:30:41"/>
    <x v="43"/>
    <x v="5"/>
    <s v="استفسار / الغاء بلاغ + نقل كفالة"/>
    <x v="4"/>
    <x v="0"/>
    <s v="دخول الموظف من بداية الجلسة لايوجد عميل"/>
    <s v="الموظف لم يحضر"/>
    <x v="1"/>
    <s v="https://wforecorder.hrsd.gov.sa/Ultra/DynaAsp/vCRMQuery.aspx?sid=17005897"/>
  </r>
  <r>
    <x v="9"/>
    <d v="2025-02-09T13:25:00"/>
    <d v="2025-02-09T13:26:00"/>
    <d v="1899-12-30T00:00:49"/>
    <x v="44"/>
    <x v="1"/>
    <s v="لا يوجد"/>
    <x v="5"/>
    <x v="1"/>
    <s v="دخل العميل بعد مرور 5 ثواني من بداية الجلسة ( دخل شخص اخر بعد مرور 44 ثانية على بداية الجلسة ) ( بعد ذلك دخل الموظف Meaad الى الجلسة بعد مرور 2 دقيقة و 34 ثانية ) لم يعرف عن نفسة فقط بداء المكالمة ب كيف اقدر اخدمك - ( تم الانتهاء من خدمتة  بوقت قصير - باقي المكالمة العميل لم يغلق الجلسة )"/>
    <s v="لا يوجد"/>
    <x v="3"/>
    <s v="https://wforecorder.hrsd.gov.sa/Ultra/DynaAsp/vCRMQuery.aspx?sid=17017463"/>
  </r>
  <r>
    <x v="9"/>
    <d v="2025-02-09T09:15:00"/>
    <d v="2025-02-09T10:03:00"/>
    <d v="1899-12-30T00:47:27"/>
    <x v="44"/>
    <x v="1"/>
    <s v="غير محددة"/>
    <x v="1"/>
    <x v="0"/>
    <s v="عرفت عن نفسها بالبداية + طلبت رمز تحقق + لم تطلب تقييم الخدمة + نطاق احمر قالت ادخل حاسبة نطاقات وراح تحصل كم تحتاج + لا يوجد كاميرا"/>
    <s v="الموظف لم يحضر"/>
    <x v="3"/>
    <s v="https://wforecorder.hrsd.gov.sa/Ultra/DynaAsp/vCRMQuery.aspx?sid=17008941"/>
  </r>
  <r>
    <x v="9"/>
    <d v="2025-02-09T12:21:00"/>
    <d v="2025-02-09T12:29:00"/>
    <d v="1899-12-30T00:07:51"/>
    <x v="45"/>
    <x v="9"/>
    <s v="غير محددة"/>
    <x v="4"/>
    <x v="1"/>
    <s v="الموظف موجود في الجلسة "/>
    <s v="الموظف"/>
    <x v="0"/>
    <s v="https://wforecorder.hrsd.gov.sa/Ultra/DynaAsp/vCRMQuery.aspx?sid=17014843"/>
  </r>
  <r>
    <x v="9"/>
    <d v="2025-02-09T11:16:00"/>
    <d v="2025-02-09T11:25:00"/>
    <d v="1899-12-30T00:09:21"/>
    <x v="45"/>
    <x v="9"/>
    <s v="رخصة عمل"/>
    <x v="4"/>
    <x v="1"/>
    <s v="تم التعريف عن نفسة + انتهت فترة الاشعار فصارت متغيب عن العمل وضح انها صارت بالنظام متغيب ووضح لها حل + تأكد ان العميل لا يريد شيء اخر + ولم ينسى التقييم "/>
    <s v="لايوجد"/>
    <x v="3"/>
    <s v="https://wforecorder.hrsd.gov.sa/Ultra/DynaAsp/vCRMQuery.aspx?sid=17010875"/>
  </r>
  <r>
    <x v="9"/>
    <d v="2025-02-09T10:00:00"/>
    <d v="2025-02-09T10:15:00"/>
    <d v="1899-12-30T00:15:36"/>
    <x v="15"/>
    <x v="4"/>
    <s v="غير محددة"/>
    <x v="8"/>
    <x v="0"/>
    <s v="دخل الموظف بعد 24 ثانية خرج + وبقية الجلسة لايوجد بها احد "/>
    <s v="الموظف لم يحضر"/>
    <x v="1"/>
    <s v="https://wforecorder.hrsd.gov.sa/Ultra/DynaAsp/vCRMQuery.aspx?sid=17008444"/>
  </r>
  <r>
    <x v="9"/>
    <d v="2025-02-09T09:31:00"/>
    <d v="2025-02-09T09:45:00"/>
    <d v="1899-12-30T00:13:29"/>
    <x v="15"/>
    <x v="4"/>
    <s v="استفسار"/>
    <x v="3"/>
    <x v="1"/>
    <s v="العميل موجود في الجلسة "/>
    <s v="تقنية"/>
    <x v="3"/>
    <s v="https://wforecorder.hrsd.gov.sa/Ultra/DynaAsp/vCRMQuery.aspx?sid=17006962"/>
  </r>
  <r>
    <x v="10"/>
    <d v="2025-02-09T09:10:00"/>
    <d v="2025-02-09T09:18:00"/>
    <d v="1899-12-30T00:07:53"/>
    <x v="46"/>
    <x v="8"/>
    <s v="غير محددة"/>
    <x v="2"/>
    <x v="0"/>
    <s v="دخل الموظف ووضع خلفية بان الموظف مشغول بخدمة عميل اخر"/>
    <s v="لم يتضح لي ان كان عميل او موظف"/>
    <x v="4"/>
    <s v="https://wforecorder.hrsd.gov.sa/Ultra/DynaAsp/vCRMQuery.aspx?sid=17005494"/>
  </r>
  <r>
    <x v="9"/>
    <d v="2025-02-09T09:56:00"/>
    <d v="2025-02-09T10:11:00"/>
    <d v="1899-12-30T00:14:54"/>
    <x v="46"/>
    <x v="8"/>
    <s v="غير محددة"/>
    <x v="1"/>
    <x v="0"/>
    <s v="دخول خالد ماهر بعدها دخل العميل سعيد تم خروجة من الجلسة بعد انتظار 3:31 دقيقة . دخول فريق المتابعة للجلسة 4:00 + دخول بندر 4:09 دقيقة دخول خالد للجلسة مرة اخرى 5:22 تحدث فريق المتابعة مع العميل / مشكلة العميل انقطاع عن العمل تم تحويل العميل الى منصة قوى او حجز جلسة مرة اخرى وقال تم ارسال تقييم للخدمة على الدردشة خروج فريق المتابعة عند 7:47 دقيقة / ظل العميل حتى انتهى مدة الجلسة بالكامل"/>
    <s v="الموظف+العميل"/>
    <x v="2"/>
    <s v="https://wforecorder.hrsd.gov.sa/Ultra/DynaAsp/vCRMQuery.aspx?sid=17008574"/>
  </r>
  <r>
    <x v="0"/>
    <d v="1899-12-30T15:10:17"/>
    <d v="1899-12-30T15:17:00"/>
    <d v="1899-12-30T00:06:43"/>
    <x v="0"/>
    <x v="0"/>
    <s v="لا يوجد"/>
    <x v="4"/>
    <x v="1"/>
    <s v="مدة المكالمة 52 ثانية عدم دخول العميل طوال مدة الجلسة + لايوجد صوت ولا فيديو"/>
    <s v="الموظف"/>
    <x v="3"/>
    <s v="https://wforecorder.hrsd.gov.sa/Ultra/DynaAsp/vCRMQuery.aspx?sid=15876517"/>
  </r>
  <r>
    <x v="0"/>
    <d v="1899-12-30T13:58:16"/>
    <d v="1899-12-30T14:00:26"/>
    <d v="1899-12-30T00:02:10"/>
    <x v="0"/>
    <x v="0"/>
    <s v="تسليم وثائق"/>
    <x v="2"/>
    <x v="1"/>
    <s v="دخول الموظف لمدة 7 ثواني وانهاء الجلسة"/>
    <s v="لا يوجد عميل "/>
    <x v="2"/>
    <s v="https://wforecorder.hrsd.gov.sa/Ultra/DynaAsp/vCRMQuery.aspx?sid=15874518"/>
  </r>
  <r>
    <x v="0"/>
    <d v="1899-12-30T13:57:58"/>
    <d v="1899-12-30T13:59:56"/>
    <d v="1899-12-30T00:01:58"/>
    <x v="1"/>
    <x v="0"/>
    <s v="غير محددة"/>
    <x v="8"/>
    <x v="0"/>
    <s v="العميل موجود في الجلسة "/>
    <s v="المستفيد"/>
    <x v="3"/>
    <s v="https://wforecorder.hrsd.gov.sa/Ultra/DynaAsp/vCRMQuery.aspx?sid=15874520"/>
  </r>
  <r>
    <x v="0"/>
    <d v="1899-12-30T13:57:40"/>
    <d v="1899-12-30T14:00:22"/>
    <d v="1899-12-30T00:02:42"/>
    <x v="2"/>
    <x v="0"/>
    <s v="استفسار"/>
    <x v="4"/>
    <x v="1"/>
    <s v="دخول الموظفة noha بإيميل الوزارة + تم تغيير المستخدم الى Meaad + دخول فريق الدعم سلم جميعهم ميوت غادر فريق الدعم 20:14 دقيقة لايوجد صوت ولا فيديو مدة الجلسة 26:41 دقيقة"/>
    <s v="العميل لم يحضر "/>
    <x v="2"/>
    <s v="https://wforecorder.hrsd.gov.sa/Ultra/DynaAsp/vCRMQuery.aspx?sid=15874527"/>
  </r>
  <r>
    <x v="0"/>
    <d v="1899-12-30T13:54:22"/>
    <d v="1899-12-30T14:10:42"/>
    <d v="1899-12-30T00:16:20"/>
    <x v="3"/>
    <x v="1"/>
    <s v="غير محددة"/>
    <x v="1"/>
    <x v="1"/>
    <s v="دخول خالد ماهر بعدها دخل العميل سعيد تم خروجة من الجلسة بعد انتظار 3:31 دقيقة . دخول فريق المتابعة للجلسة 4:00 + دخول بندر 4:09 دقيقة دخول خالد للجلسة مرة اخرى 5:22 تحدث فريق المتابعة مع العميل / مشكلة العميل انقطاع عن العمل تم تحويل العميل الى منصة قوى او حجز جلسة مرة اخرى وقال تم ارسال تقييم للخدمة على الدردشة خروج فريق المتابعة عند 7:47 دقيقة / ظل العميل حتى انتهى مدة الجلسة بالكامل"/>
    <s v="المستفيد"/>
    <x v="1"/>
    <s v="https://wforecorder.hrsd.gov.sa/Ultra/DynaAsp/vCRMQuery.aspx?sid=15874533"/>
  </r>
  <r>
    <x v="0"/>
    <d v="1899-12-30T13:53:12"/>
    <d v="1899-12-30T13:54:04"/>
    <d v="1899-12-30T00:00:52"/>
    <x v="4"/>
    <x v="0"/>
    <s v="استفسار"/>
    <x v="8"/>
    <x v="1"/>
    <s v="الموظف موجود بالجلسة لحالة "/>
    <s v="الموظف "/>
    <x v="1"/>
    <s v="https://wforecorder.hrsd.gov.sa/Ultra/DynaAsp/vCRMQuery.aspx?sid=15874540"/>
  </r>
  <r>
    <x v="0"/>
    <d v="1899-12-30T13:52:57"/>
    <d v="1899-12-30T14:00:18"/>
    <d v="1899-12-30T00:07:21"/>
    <x v="2"/>
    <x v="0"/>
    <s v="لايوجد"/>
    <x v="8"/>
    <x v="0"/>
    <s v="الموظف موجود من بداية الجلسة  + فاتح الكاميرا + أنتظر العميل طوال مدة الجلسة"/>
    <s v="المستفيد"/>
    <x v="3"/>
    <s v="https://wforecorder.hrsd.gov.sa/Ultra/DynaAsp/vCRMQuery.aspx?sid=15874543"/>
  </r>
  <r>
    <x v="0"/>
    <d v="1899-12-30T13:49:00"/>
    <d v="1899-12-30T14:00:30"/>
    <d v="1899-12-30T00:11:30"/>
    <x v="5"/>
    <x v="0"/>
    <s v="لا يوجد"/>
    <x v="8"/>
    <x v="1"/>
    <s v="مدة المكالمة 7 دقائق و 21 ثانية ( لايوجد صوت او فيديو + عدم دخول العميل طوال الجلسة ( نفس الموظف سابقاً تكرر بنفس المشكلة )"/>
    <s v="العميل لم يحضر "/>
    <x v="2"/>
    <s v="https://wforecorder.hrsd.gov.sa/Ultra/DynaAsp/vCRMQuery.aspx?sid=15874563"/>
  </r>
  <r>
    <x v="0"/>
    <d v="1899-12-30T13:48:38"/>
    <d v="1899-12-30T14:06:49"/>
    <d v="1899-12-30T00:18:11"/>
    <x v="2"/>
    <x v="0"/>
    <s v="بلاغات التغيب"/>
    <x v="4"/>
    <x v="1"/>
    <s v="مدة المكالمة 2 دقيقة و 42 ثانية ( لايوجد صوت + فيديو + عدم دخول العميل للجلسة )"/>
    <s v="تقنية"/>
    <x v="3"/>
    <s v="https://wforecorder.hrsd.gov.sa/Ultra/DynaAsp/vCRMQuery.aspx?sid=15874567"/>
  </r>
  <r>
    <x v="0"/>
    <d v="1899-12-30T13:48:21"/>
    <d v="1899-12-30T14:00:47"/>
    <d v="1899-12-30T00:12:26"/>
    <x v="2"/>
    <x v="0"/>
    <s v="غير محددة"/>
    <x v="2"/>
    <x v="1"/>
    <s v="الموظف موجود من بداية الجلسة + فاتح الكاميرا + أنتظر الموظف الى دقيقة 13 "/>
    <s v="المستفيد"/>
    <x v="3"/>
    <s v="https://wforecorder.hrsd.gov.sa/Ultra/DynaAsp/vCRMQuery.aspx?sid=15874569"/>
  </r>
  <r>
    <x v="0"/>
    <d v="1899-12-30T13:47:24"/>
    <d v="1899-12-30T13:59:51"/>
    <d v="1899-12-30T00:12:27"/>
    <x v="2"/>
    <x v="0"/>
    <s v="لا يوجد"/>
    <x v="1"/>
    <x v="1"/>
    <s v="دخول الموظف لمدة 7 ثواني وانهاء الجلسة"/>
    <s v="الموظف"/>
    <x v="3"/>
    <s v="https://wforecorder.hrsd.gov.sa/Ultra/DynaAsp/vCRMQuery.aspx?sid=15874571"/>
  </r>
  <r>
    <x v="0"/>
    <d v="1899-12-30T13:46:47"/>
    <d v="1899-12-30T13:57:15"/>
    <d v="1899-12-30T00:10:28"/>
    <x v="0"/>
    <x v="0"/>
    <s v="رخصة عمل"/>
    <x v="5"/>
    <x v="1"/>
    <s v="الموظف موجود منذو بداية الجلسة 36 دقيقة دون حضور احد فقط هو الموجود المستفيد لم يحضر"/>
    <s v="لايوجد عميل"/>
    <x v="3"/>
    <s v="https://wforecorder.hrsd.gov.sa/Ultra/DynaAsp/vCRMQuery.aspx?sid=15874575"/>
  </r>
  <r>
    <x v="0"/>
    <d v="1899-12-30T13:46:22"/>
    <d v="1899-12-30T14:00:48"/>
    <d v="1899-12-30T00:14:26"/>
    <x v="6"/>
    <x v="1"/>
    <s v="استفسار"/>
    <x v="2"/>
    <x v="0"/>
    <s v="دخول العميل وخروجة بسرعة"/>
    <s v="الموظف"/>
    <x v="1"/>
    <s v="https://wforecorder.hrsd.gov.sa/Ultra/DynaAsp/vCRMQuery.aspx?sid=15874574"/>
  </r>
  <r>
    <x v="0"/>
    <d v="1899-12-30T13:45:27"/>
    <d v="1899-12-30T14:04:05"/>
    <d v="1899-12-30T00:18:38"/>
    <x v="7"/>
    <x v="1"/>
    <s v="رخصة عمل"/>
    <x v="5"/>
    <x v="1"/>
    <s v="دخول العميل وخروجة بسرعة"/>
    <s v="تقنية"/>
    <x v="2"/>
    <s v="https://wforecorder.hrsd.gov.sa/Ultra/DynaAsp/vCRMQuery.aspx?sid=15874579"/>
  </r>
  <r>
    <x v="0"/>
    <d v="1899-12-30T13:44:45"/>
    <d v="1899-12-30T14:01:17"/>
    <d v="1899-12-30T00:16:32"/>
    <x v="6"/>
    <x v="1"/>
    <s v="استفسار / نقل كفالة"/>
    <x v="1"/>
    <x v="0"/>
    <s v="العميل موجود في الجلسة "/>
    <s v="لا يوجد"/>
    <x v="1"/>
    <s v="https://wforecorder.hrsd.gov.sa/Ultra/DynaAsp/vCRMQuery.aspx?sid=15874586"/>
  </r>
  <r>
    <x v="1"/>
    <d v="1899-12-30T14:07:41"/>
    <d v="1899-12-30T14:10:15"/>
    <d v="1899-12-30T00:02:34"/>
    <x v="0"/>
    <x v="0"/>
    <s v="غير محددة"/>
    <x v="4"/>
    <x v="0"/>
    <s v="الموظف كان متواجد بعد 1 دقيقة و 16 ثانية انضم المستفيد للجلسة - لايوجد صوت جميعهم ميوت انضم بعد ذلك موظف اخر في نفس الجلسة Saad ألقى التحية وعرف عن نفسة وضح للعميل كل المعلومات المطلوبة ووجه للقسم الصحيح بأسلوب ممتاز وأنهى الجلسة بكل احترافية"/>
    <s v="لا يوجد"/>
    <x v="1"/>
    <s v="https://wforecorder.hrsd.gov.sa/Ultra/DynaAsp/vCRMQuery.aspx?sid=15891272"/>
  </r>
  <r>
    <x v="1"/>
    <d v="1899-12-30T13:52:10"/>
    <d v="1899-12-30T14:00:21"/>
    <d v="1899-12-30T00:08:11"/>
    <x v="8"/>
    <x v="2"/>
    <s v="غير محددة"/>
    <x v="2"/>
    <x v="0"/>
    <s v="دخل الموظف بعد 24 ثانية خرج + وبقية الجلسة لايوجد بها احد "/>
    <s v="العميل لم يحضر "/>
    <x v="4"/>
    <s v="https://wforecorder.hrsd.gov.sa/Ultra/DynaAsp/vCRMQuery.aspx?sid=15890520"/>
  </r>
  <r>
    <x v="1"/>
    <d v="1899-12-30T13:44:11"/>
    <d v="1899-12-30T13:51:28"/>
    <d v="1899-12-30T00:07:17"/>
    <x v="9"/>
    <x v="3"/>
    <s v="استفسار / مشكلة بالمؤوسسة"/>
    <x v="2"/>
    <x v="0"/>
    <s v="دخل العميل وانتظر الموظفة - الموظفة داخل لكن مفعلة الميوت + في الدقيقة 2:44 ظهرت صورة باركود مكتوب استبيان بهدف تقييم تجربتكم + الموظف لم يتحدث + ضل العميل ينتظر حتى بعد مرور 5 دقائق و 40 وثانية بعدها تحدث الموظفة قالت له انت جيت مكتب العمل . قال نعم . قالت انتظار انتظار 3 دقيقة . بعد ذلك دخلت موظفة اخرى + ( عيدة الشمري ) لم تعرف عن نفسها + سألت عن ماذا يريد + وضحت له الاشكالية والطريقة الصحيحة + لم تتأكد من ان العميل يحتاج شيء اخر او لا . ولم تذكر التقييم نهاية الخدمة"/>
    <s v="المستفيد"/>
    <x v="2"/>
    <s v="https://wforecorder.hrsd.gov.sa/Ultra/DynaAsp/vCRMQuery.aspx?sid=15890567"/>
  </r>
  <r>
    <x v="1"/>
    <d v="1899-12-30T13:43:54"/>
    <d v="1899-12-30T13:58:04"/>
    <d v="1899-12-30T00:14:10"/>
    <x v="0"/>
    <x v="0"/>
    <s v="استفسار"/>
    <x v="2"/>
    <x v="0"/>
    <s v="العميل بقي بالجلسة لمدة 4 دقائق والموظف لم يحضر + بقيت الجلسة لا يوجد احد"/>
    <s v="تقنية"/>
    <x v="1"/>
    <s v="https://wforecorder.hrsd.gov.sa/Ultra/DynaAsp/vCRMQuery.aspx?sid=15890569"/>
  </r>
  <r>
    <x v="1"/>
    <d v="1899-12-30T13:43:47"/>
    <d v="1899-12-30T14:19:58"/>
    <d v="1899-12-30T00:36:11"/>
    <x v="3"/>
    <x v="1"/>
    <s v="استفسار"/>
    <x v="8"/>
    <x v="0"/>
    <s v="تأخر الموظفة على العميل 3 دقايق + لم يتم التعريف عن نفسها + اخذت معلومات العميل وقالت بشيك لك بالداخلية واتواصل معك وانهت المكالمة بدون ذكر التقييم مع نهاية المكالمة ( خرج الموظف والعميل في وقت 7 دقائق ) رجعت الموظفة والعميل بعد دقيقتين للجلسة . لاخذ رمز كود وبعد ذلك طلعو بقيت المكالمة بدون احد"/>
    <s v="لايوجد"/>
    <x v="2"/>
    <s v="https://wforecorder.hrsd.gov.sa/Ultra/DynaAsp/vCRMQuery.aspx?sid=15890571"/>
  </r>
  <r>
    <x v="1"/>
    <d v="1899-12-30T13:42:51"/>
    <d v="1899-12-30T13:49:49"/>
    <d v="1899-12-30T00:06:58"/>
    <x v="0"/>
    <x v="0"/>
    <s v="غير محددة"/>
    <x v="4"/>
    <x v="1"/>
    <s v="دخل الموظف للجلسة - وأنتظر دخول المستفيد لمدة 16 دقيقة وهو متواجد بعد ذلك أغلقت الجلسة"/>
    <s v="العميل لم يحضر "/>
    <x v="1"/>
    <s v="https://wforecorder.hrsd.gov.sa/Ultra/DynaAsp/vCRMQuery.aspx?sid=15890573"/>
  </r>
  <r>
    <x v="1"/>
    <d v="1899-12-30T13:42:08"/>
    <d v="1899-12-30T14:08:08"/>
    <d v="1899-12-30T00:26:00"/>
    <x v="1"/>
    <x v="0"/>
    <s v="لا يوجد"/>
    <x v="2"/>
    <x v="1"/>
    <s v="دخول العميل لفترة قصيرة وخروجة"/>
    <s v="الموظف"/>
    <x v="3"/>
    <s v="https://wforecorder.hrsd.gov.sa/Ultra/DynaAsp/vCRMQuery.aspx?sid=15890582"/>
  </r>
  <r>
    <x v="2"/>
    <d v="1899-12-30T13:46:00"/>
    <d v="1899-12-30T14:00:00"/>
    <d v="1899-12-30T00:14:03"/>
    <x v="10"/>
    <x v="1"/>
    <s v="استفسار"/>
    <x v="2"/>
    <x v="0"/>
    <s v="دخول الموظف والعميل الى الجلسة الجميع ميوت"/>
    <s v="الموظف لم يحضر"/>
    <x v="3"/>
    <s v="https://wforecorder.hrsd.gov.sa/Ultra/DynaAsp/vCRMQuery.aspx?sid=15905020"/>
  </r>
  <r>
    <x v="2"/>
    <d v="1899-12-30T13:43:00"/>
    <d v="1899-12-30T13:56:00"/>
    <d v="1899-12-30T00:13:08"/>
    <x v="9"/>
    <x v="3"/>
    <s v="استفسار"/>
    <x v="2"/>
    <x v="1"/>
    <s v="الموظف والمستفيد موجودين ميوت - الموظف ترك العميل لمدة 45 ثانية . بعد ذلك فتح الكاميرا والقى تحية بالإشارة وكان يكلم في التيلفون . خرج الموظفد دون الحديث دون ان يقول شيء"/>
    <s v="لا يوجد"/>
    <x v="3"/>
    <s v="https://wforecorder.hrsd.gov.sa/Ultra/DynaAsp/vCRMQuery.aspx?sid=15905033"/>
  </r>
  <r>
    <x v="2"/>
    <d v="1899-12-30T13:39:00"/>
    <d v="1899-12-30T13:54:00"/>
    <d v="1899-12-30T00:14:31"/>
    <x v="0"/>
    <x v="0"/>
    <s v="استفسار / مشكلة بالمؤوسسة"/>
    <x v="8"/>
    <x v="0"/>
    <s v="نقل كفالة عامل موقوف عن العمل / لازم الكفيل ينقل كفالة العامل"/>
    <s v="الموظف"/>
    <x v="3"/>
    <s v="https://wforecorder.hrsd.gov.sa/Ultra/DynaAsp/vCRMQuery.aspx?sid=15905046"/>
  </r>
  <r>
    <x v="2"/>
    <d v="1899-12-30T13:34:00"/>
    <d v="1899-12-30T14:04:00"/>
    <d v="1899-12-30T00:29:02"/>
    <x v="0"/>
    <x v="0"/>
    <s v="غير محددة"/>
    <x v="3"/>
    <x v="1"/>
    <s v="الموظف موجود بداية الجلسة - تأكد من الكاميرا ثم اغلقها + ظل الموظف ينتظر العميل ( لم يحضر العميل بعد 10 دقائق  )"/>
    <s v="العميل لم يحضر "/>
    <x v="2"/>
    <s v="https://wforecorder.hrsd.gov.sa/Ultra/DynaAsp/vCRMQuery.aspx?sid=15905504"/>
  </r>
  <r>
    <x v="2"/>
    <d v="1899-12-30T13:34:00"/>
    <d v="1899-12-30T14:00:00"/>
    <d v="1899-12-30T00:26:41"/>
    <x v="2"/>
    <x v="0"/>
    <s v="غير محددة"/>
    <x v="2"/>
    <x v="1"/>
    <s v=" الموظف عرف عن نفسة + فاتح الكاميرا + الموظف تحقق من رقم الاقامة والمهنة ( العميل عنده بلاغ خروج نهائي وحصل عمل يريد نقل كفالة ) + وضح للعميل الاجراءات الصحيحة + سرعة في الانجاز +  تأكد ان العميل فهم وانه مايحتاج شيء اخر + اغلق الجلسة بشكل ممتاز "/>
    <s v="لايوجد موظف"/>
    <x v="3"/>
    <s v="https://wforecorder.hrsd.gov.sa/Ultra/DynaAsp/vCRMQuery.aspx?sid=15905507"/>
  </r>
  <r>
    <x v="2"/>
    <d v="1899-12-30T13:31:00"/>
    <d v="1899-12-30T14:00:00"/>
    <d v="1899-12-30T00:29:09"/>
    <x v="1"/>
    <x v="0"/>
    <s v="استفسار"/>
    <x v="4"/>
    <x v="1"/>
    <s v="نقل كفالة عامل موقوف عن العمل / لازم الكفيل ينقل كفالة العامل"/>
    <s v="لايوجد عميل"/>
    <x v="3"/>
    <s v="https://wforecorder.hrsd.gov.sa/Ultra/DynaAsp/vCRMQuery.aspx?sid=15905515"/>
  </r>
  <r>
    <x v="2"/>
    <d v="1899-12-30T13:30:00"/>
    <d v="1899-12-30T14:46:00"/>
    <d v="1899-12-30T01:16:22"/>
    <x v="2"/>
    <x v="0"/>
    <s v="استفسار"/>
    <x v="8"/>
    <x v="1"/>
    <s v="الموظف موجود من بداية الجلسة + لم يفتح الكاميرا + العميل لم يحضر "/>
    <s v="العميل لم يحضر "/>
    <x v="3"/>
    <s v="https://wforecorder.hrsd.gov.sa/Ultra/DynaAsp/vCRMQuery.aspx?sid=15905108"/>
  </r>
  <r>
    <x v="2"/>
    <d v="1899-12-30T13:29:00"/>
    <d v="1899-12-30T13:29:00"/>
    <d v="1899-12-30T00:00:08"/>
    <x v="0"/>
    <x v="0"/>
    <s v="غير محددة"/>
    <x v="1"/>
    <x v="1"/>
    <s v="يوجد شخص بأسم ( سعاد حسن ) غير واضح ان كان موظف او عميل - موجود من بداية الجلسة حتى 11 دقيقة و 44 ثانية خرج . بعد ذلك دخل وخرج 3 مرات + لا يوجد صوت + بقي في الجلسة كاملة."/>
    <s v="الموظف"/>
    <x v="4"/>
    <s v="https://wforecorder.hrsd.gov.sa/Ultra/DynaAsp/vCRMQuery.aspx?sid=15904598"/>
  </r>
  <r>
    <x v="2"/>
    <d v="1899-12-30T13:27:00"/>
    <d v="1899-12-30T13:40:00"/>
    <d v="1899-12-30T00:13:12"/>
    <x v="9"/>
    <x v="3"/>
    <s v="استفسار"/>
    <x v="3"/>
    <x v="1"/>
    <s v="دخول الموظف والعميل الى الجلسة الجميع ميوت"/>
    <s v="تقنية"/>
    <x v="3"/>
    <s v="https://wforecorder.hrsd.gov.sa/Ultra/DynaAsp/vCRMQuery.aspx?sid=15904615"/>
  </r>
  <r>
    <x v="2"/>
    <d v="1899-12-30T13:25:00"/>
    <d v="1899-12-30T13:45:00"/>
    <d v="1899-12-30T00:20:18"/>
    <x v="10"/>
    <x v="1"/>
    <s v="استفسار / نقل كفالة"/>
    <x v="3"/>
    <x v="0"/>
    <s v=" الموظف عرف عن نفسة + فاتح الكاميرا + الموظف تحقق من رقم الاقامة والمهنة ( العميل عنده بلاغ خروج نهائي وحصل عمل يريد نقل كفالة ) + وضح للعميل الاجراءات الصحيحة + سرعة في الانجاز +  تأكد ان العميل فهم وانه مايحتاج شيء اخر + اغلق الجلسة بشكل ممتاز "/>
    <s v="لايوجد"/>
    <x v="2"/>
    <s v="https://wforecorder.hrsd.gov.sa/Ultra/DynaAsp/vCRMQuery.aspx?sid=15904633"/>
  </r>
  <r>
    <x v="2"/>
    <d v="1899-12-30T13:23:00"/>
    <d v="1899-12-30T13:33:00"/>
    <d v="1899-12-30T00:10:15"/>
    <x v="5"/>
    <x v="0"/>
    <s v="استفسار"/>
    <x v="3"/>
    <x v="0"/>
    <s v="دخل الموظف بعد ذلك انضم اليه موظف اخر . دون حضور المستفيد توجد أصوات بعيدة وتقطيع طول مدة الجلسة بعد ذلك أغلقت"/>
    <s v="العميل لم يحضر "/>
    <x v="3"/>
    <s v="https://wforecorder.hrsd.gov.sa/Ultra/DynaAsp/vCRMQuery.aspx?sid=15904662"/>
  </r>
  <r>
    <x v="3"/>
    <d v="1899-12-30T08:15:02"/>
    <d v="1899-12-30T08:33:14"/>
    <d v="1899-12-30T00:18:12"/>
    <x v="11"/>
    <x v="4"/>
    <s v="لا يوجد"/>
    <x v="8"/>
    <x v="1"/>
    <s v="الموظف موجود منذو بداية الجلسة 36 دقيقة دون حضور احد فقط هو الموجود المستفيد لم يحضر"/>
    <s v="لم يتضح لي ان كان عميل او موظف"/>
    <x v="4"/>
    <s v="https://wforecorder.hrsd.gov.sa/Ultra/DynaAsp/vCRMQuery.aspx?sid=16037991"/>
  </r>
  <r>
    <x v="3"/>
    <d v="1899-12-30T08:15:02"/>
    <d v="1899-12-30T10:58:24"/>
    <d v="1899-12-30T02:43:20"/>
    <x v="8"/>
    <x v="2"/>
    <s v="غير محددة"/>
    <x v="2"/>
    <x v="1"/>
    <s v="دخول الموظف من بداية الجلسة لايوجد عميل"/>
    <s v="لايوجد عميل"/>
    <x v="2"/>
    <s v="https://wforecorder.hrsd.gov.sa/Ultra/DynaAsp/vCRMQuery.aspx?sid=16043895"/>
  </r>
  <r>
    <x v="3"/>
    <d v="1899-12-30T08:15:03"/>
    <d v="1899-12-30T08:41:46"/>
    <d v="1899-12-30T00:26:42"/>
    <x v="1"/>
    <x v="0"/>
    <s v="لا يوجد"/>
    <x v="2"/>
    <x v="0"/>
    <s v="العميل بقي بالجلسة لمدة 3 دقائق والموظف لم يحضر + بقيت الجلسة لا يوجد احد"/>
    <s v="المعاملة غير احترافية نهائياً"/>
    <x v="2"/>
    <s v="https://wforecorder.hrsd.gov.sa/Ultra/DynaAsp/vCRMQuery.aspx?sid=16037985"/>
  </r>
  <r>
    <x v="3"/>
    <d v="1899-12-30T08:15:04"/>
    <d v="1899-12-30T10:35:05"/>
    <d v="1899-12-30T02:20:00"/>
    <x v="3"/>
    <x v="1"/>
    <s v="طلب / خروج نهائي "/>
    <x v="8"/>
    <x v="1"/>
    <s v="نقل كفالة عامل موقوف عن العمل / لازم الكفيل ينقل كفالة العامل"/>
    <s v="الموظف لم يحضر"/>
    <x v="3"/>
    <s v="https://wforecorder.hrsd.gov.sa/Ultra/DynaAsp/vCRMQuery.aspx?sid=16042786"/>
  </r>
  <r>
    <x v="3"/>
    <d v="1899-12-30T08:23:49"/>
    <d v="1899-12-30T08:29:23"/>
    <d v="1899-12-30T00:05:33"/>
    <x v="12"/>
    <x v="5"/>
    <s v="لا يوجد"/>
    <x v="8"/>
    <x v="0"/>
    <s v="الموظف موجود من بداية الجلسة + لم يفتح الكاميرا + العميل لم يحضر "/>
    <s v="الموظف"/>
    <x v="4"/>
    <s v="https://wforecorder.hrsd.gov.sa/Ultra/DynaAsp/vCRMQuery.aspx?sid=16037943"/>
  </r>
  <r>
    <x v="4"/>
    <d v="1899-12-30T15:56:00"/>
    <d v="1899-12-30T16:16:00"/>
    <d v="1899-12-30T00:19:30"/>
    <x v="1"/>
    <x v="0"/>
    <s v="لايوجد"/>
    <x v="5"/>
    <x v="1"/>
    <s v="نفس الإشكالية + ظهر اسم يوسف بالمكالمة هل هو المستفيد او الموظف"/>
    <s v="الموظف "/>
    <x v="3"/>
    <s v="https://wforecorder.hrsd.gov.sa/Ultra/DynaAsp/vCRMQuery.aspx?sid=16547947"/>
  </r>
  <r>
    <x v="4"/>
    <d v="1899-12-30T15:15:00"/>
    <d v="1899-12-30T15:30:30"/>
    <d v="1899-12-30T00:14:50"/>
    <x v="10"/>
    <x v="1"/>
    <s v="تسجيل هروب - لتأخر في تسجيل العقد "/>
    <x v="2"/>
    <x v="1"/>
    <s v="بداية الجلسة موجود عميل او موظف بعد مرور 35 ثانية خرج وضلت الجلسة لايوجد بها احد"/>
    <s v="لا يوجد"/>
    <x v="5"/>
    <s v="https://wforecorder.hrsd.gov.sa/Ultra/DynaAsp/vCRMQuery.aspx?sid=16547525"/>
  </r>
  <r>
    <x v="4"/>
    <d v="1899-12-30T13:57:00"/>
    <d v="1899-12-30T14:20:00"/>
    <d v="1899-12-30T00:23:00"/>
    <x v="13"/>
    <x v="6"/>
    <s v="طلب / خروج نهائي "/>
    <x v="4"/>
    <x v="1"/>
    <s v="مدة المكالمة أستغرقت 11 دقيقة و 29 ثانية . عبدالرحمن الدوسري/ لايوجد صوت + فيديو + غير واضح في المكالمة العميل من الموظف تم خروجة ( 10:19 ) من الجلسة"/>
    <s v="لايوجد عميل"/>
    <x v="3"/>
    <s v="https://wforecorder.hrsd.gov.sa/Ultra/DynaAsp/vCRMQuery.aspx?sid=16545291"/>
  </r>
  <r>
    <x v="4"/>
    <d v="1899-12-30T13:57:00"/>
    <d v="1899-12-30T13:57:00"/>
    <d v="1899-12-30T00:00:05"/>
    <x v="14"/>
    <x v="3"/>
    <s v="استفسار / الغاء بلاغ + نقل كفالة"/>
    <x v="8"/>
    <x v="0"/>
    <s v="لم يعرف عن نفسة + تم توثيق رقم الاقامة + اعطاه رقم مندوب للسفارة قاله كلمه وقله ابغى خروج نهائي وقاله ان شاء الله يخلصك"/>
    <s v="لايوجد"/>
    <x v="3"/>
    <s v="https://wforecorder.hrsd.gov.sa/Ultra/DynaAsp/vCRMQuery.aspx?sid=16545296"/>
  </r>
  <r>
    <x v="4"/>
    <d v="1899-12-30T13:54:00"/>
    <d v="1899-12-30T13:54:00"/>
    <d v="1899-12-30T00:00:14"/>
    <x v="12"/>
    <x v="5"/>
    <s v="لا يوجد"/>
    <x v="1"/>
    <x v="1"/>
    <s v="الموظف موجود فالجلسة"/>
    <s v="المستفيد"/>
    <x v="2"/>
    <s v="https://wforecorder.hrsd.gov.sa/Ultra/DynaAsp/vCRMQuery.aspx?sid=16545314"/>
  </r>
  <r>
    <x v="4"/>
    <d v="1899-12-30T13:50:00"/>
    <d v="1899-12-30T13:57:00"/>
    <d v="1899-12-30T00:06:46"/>
    <x v="15"/>
    <x v="4"/>
    <s v="غير محددة"/>
    <x v="4"/>
    <x v="1"/>
    <s v="العميل بقي بالجلسة لمدة 4 دقائق والموظف لم يحضر + بقيت الجلسة لا يوجد احد"/>
    <s v="تقنية"/>
    <x v="2"/>
    <s v="https://wforecorder.hrsd.gov.sa/Ultra/DynaAsp/vCRMQuery.aspx?sid=16545329"/>
  </r>
  <r>
    <x v="4"/>
    <d v="1899-12-30T13:45:00"/>
    <d v="1899-12-30T14:00:00"/>
    <d v="1899-12-30T00:14:20"/>
    <x v="16"/>
    <x v="1"/>
    <s v="غير محددة"/>
    <x v="4"/>
    <x v="1"/>
    <s v="تم التعريف عن نفسة + انتهت فترة الاشعار فصارت متغيب عن العمل وضح انها صارت بالنظام متغيب ووضح لها حل + تأكد ان العميل لا يريد شيء اخر + ولم ينسى التقييم "/>
    <s v="لايوجد عميل"/>
    <x v="2"/>
    <s v="https://wforecorder.hrsd.gov.sa/Ultra/DynaAsp/vCRMQuery.aspx?sid=16545354"/>
  </r>
  <r>
    <x v="4"/>
    <d v="1899-12-30T13:43:00"/>
    <d v="1899-12-30T13:57:00"/>
    <d v="1899-12-30T00:14:17"/>
    <x v="17"/>
    <x v="7"/>
    <s v="غير محددة"/>
    <x v="4"/>
    <x v="1"/>
    <s v="بداية الجلسة موجود عميل او موظف بعد مرور 35 ثانية خرج وضلت الجلسة لايوجد بها احد"/>
    <s v="الموظف"/>
    <x v="3"/>
    <s v="https://wforecorder.hrsd.gov.sa/Ultra/DynaAsp/vCRMQuery.aspx?sid=16545380"/>
  </r>
  <r>
    <x v="4"/>
    <d v="1899-12-30T13:36:00"/>
    <d v="1899-12-30T14:00:00"/>
    <d v="1899-12-30T00:23:40"/>
    <x v="18"/>
    <x v="8"/>
    <s v="لا يوجد"/>
    <x v="3"/>
    <x v="1"/>
    <s v="العميل موجود + تأخر الموظف 3 دقايق+ لم يعرف عن نفسة + الموظف عنده اصوات عالية + الموظف القى التحية لم يستجيب العميل واغلقت الجلسة  "/>
    <s v="لايوجد"/>
    <x v="2"/>
    <s v="https://wforecorder.hrsd.gov.sa/Ultra/DynaAsp/vCRMQuery.aspx?sid=16545427"/>
  </r>
  <r>
    <x v="4"/>
    <d v="1899-12-30T13:27:38"/>
    <d v="1899-12-30T13:37:00"/>
    <d v="1899-12-30T00:10:08"/>
    <x v="19"/>
    <x v="3"/>
    <s v="مراجعة / يريد خروج نهائي "/>
    <x v="8"/>
    <x v="1"/>
    <s v="دخول العميل وخروجة بسرعة"/>
    <s v="العميل لم يحضر "/>
    <x v="1"/>
    <s v="https://wforecorder.hrsd.gov.sa/Ultra/DynaAsp/vCRMQuery.aspx?sid=16545619"/>
  </r>
  <r>
    <x v="5"/>
    <d v="1899-12-30T13:56:00"/>
    <d v="1899-12-30T14:00:00"/>
    <d v="1899-12-30T00:03:42"/>
    <x v="17"/>
    <x v="7"/>
    <s v="رخصة عمل"/>
    <x v="1"/>
    <x v="1"/>
    <s v="العميل ( شهيد مياه ) موجود من بداية الجلسة + دخل الموظف بعد مرور 3 دقائق من الجلسة + الموظف فاتح الكاميرا والقى التحية + طلب من العميل فتح الكاميرا + طلب رقم الاقامة من العميل + بعد ذلك قال للعميل لحظات واغلق الكاميرا + ميوت لمدة جعل العميل ينتظر  4 دقائق + بعد ذلك دخل موظف أخر لمدة 5 ثواني وخرج + أخبر العميل ان باقي 10 ايام ويذهب للجوازات + لم يذكر التقييم نهاية الخدمة"/>
    <s v="الموظف"/>
    <x v="3"/>
    <s v="https://wforecorder.hrsd.gov.sa/Ultra/DynaAsp/vCRMQuery.aspx?sid=16757203"/>
  </r>
  <r>
    <x v="5"/>
    <d v="1899-12-30T13:50:00"/>
    <d v="1899-12-30T13:58:00"/>
    <d v="1899-12-30T00:08:44"/>
    <x v="20"/>
    <x v="1"/>
    <s v="لا يوجد"/>
    <x v="8"/>
    <x v="1"/>
    <s v="Moamen موجود بالجلسة -  غير ظاهر لي انه الموظف او العميل طوال مدة الجلسة ميوت استغرق الوقت 26 دقيقة ولا يوجد احد"/>
    <s v="الموظف"/>
    <x v="3"/>
    <s v="https://wforecorder.hrsd.gov.sa/Ultra/DynaAsp/vCRMQuery.aspx?sid=16757225"/>
  </r>
  <r>
    <x v="5"/>
    <d v="1899-12-30T13:44:00"/>
    <d v="1899-12-30T14:00:00"/>
    <d v="1899-12-30T00:15:55"/>
    <x v="21"/>
    <x v="0"/>
    <s v="غير محددة"/>
    <x v="1"/>
    <x v="1"/>
    <s v="دخول العميل وخروجة بسرعة"/>
    <s v="المستفيد"/>
    <x v="3"/>
    <s v="https://wforecorder.hrsd.gov.sa/Ultra/DynaAsp/vCRMQuery.aspx?sid=16757250"/>
  </r>
  <r>
    <x v="5"/>
    <d v="1899-12-30T13:43:00"/>
    <d v="1899-12-30T13:52:00"/>
    <d v="1899-12-30T00:09:04"/>
    <x v="21"/>
    <x v="0"/>
    <s v="منشأءة زراعية"/>
    <x v="1"/>
    <x v="1"/>
    <s v="شخصين موجودين لم يتضح لي ان كانو موظفين او عميل وموظف لأن جميعهم ميوت وبدون كاميرا طوال مدة الجلسة"/>
    <s v="لايوجد موظف"/>
    <x v="3"/>
    <s v="https://wforecorder.hrsd.gov.sa/Ultra/DynaAsp/vCRMQuery.aspx?sid=16757267"/>
  </r>
  <r>
    <x v="5"/>
    <d v="1899-12-30T13:41:00"/>
    <d v="1899-12-30T13:51:00"/>
    <d v="1899-12-30T00:10:46"/>
    <x v="8"/>
    <x v="2"/>
    <s v="استفسار"/>
    <x v="4"/>
    <x v="0"/>
    <s v="دخل الموظف محمد بعد بداية الجلسلة 17 ثانية الكاميرا مفتوحه + مفعل الميوت / دخول الموظفة هويدا بعد مرور 5 دقائق و 49 دقيقة + لايوجد كاميرا + الصوت ميوت غادرت الجلسة في وقت 11:57 دقيقة لايوجد عميل لخدمتة"/>
    <s v="تقنية"/>
    <x v="2"/>
    <s v="https://wforecorder.hrsd.gov.sa/Ultra/DynaAsp/vCRMQuery.aspx?sid=16757276"/>
  </r>
  <r>
    <x v="5"/>
    <d v="1899-12-30T13:39:00"/>
    <d v="1899-12-30T13:45:00"/>
    <d v="1899-12-30T00:06:20"/>
    <x v="22"/>
    <x v="3"/>
    <s v="استفسار"/>
    <x v="2"/>
    <x v="0"/>
    <s v="دخول الموظف والعميل الى الجلسة الجميع ميوت"/>
    <s v="العميل لم يحضر "/>
    <x v="0"/>
    <s v="https://wforecorder.hrsd.gov.sa/Ultra/DynaAsp/vCRMQuery.aspx?sid=16757313"/>
  </r>
  <r>
    <x v="5"/>
    <d v="1899-12-30T13:35:00"/>
    <d v="1899-12-30T13:41:00"/>
    <d v="1899-12-30T00:06:09"/>
    <x v="23"/>
    <x v="1"/>
    <s v="رخصة عمل"/>
    <x v="5"/>
    <x v="1"/>
    <s v="مدة المكالمة استغرقت 18 دقيقة و 10 ثواني ( بندرلا يوجد صوت + فيديو + غير واضح في المكالمة العميل من الموظف . في الدقيقة 4:45 تم انقسام الشاشة وتكرر اسم بندر تم خروجة 4:48 ( انتهت الجلسة كاملة 18:10 )"/>
    <s v="لايوجد"/>
    <x v="2"/>
    <s v="https://wforecorder.hrsd.gov.sa/Ultra/DynaAsp/vCRMQuery.aspx?sid=16757336"/>
  </r>
  <r>
    <x v="5"/>
    <d v="1899-12-30T13:22:00"/>
    <d v="1899-12-30T13:32:00"/>
    <d v="1899-12-30T00:10:07"/>
    <x v="13"/>
    <x v="6"/>
    <s v="لا يوجد"/>
    <x v="2"/>
    <x v="1"/>
    <s v="الموظف فقط كان موجود لمدة قصيرة جداً وانتهت المكالمة"/>
    <s v="الموظف"/>
    <x v="1"/>
    <s v="https://wforecorder.hrsd.gov.sa/Ultra/DynaAsp/vCRMQuery.aspx?sid=16757598"/>
  </r>
  <r>
    <x v="5"/>
    <d v="1899-12-30T13:20:00"/>
    <d v="1899-12-30T13:43:00"/>
    <d v="1899-12-30T00:23:14"/>
    <x v="18"/>
    <x v="8"/>
    <s v="منشأءة زراعية"/>
    <x v="8"/>
    <x v="1"/>
    <s v="مدة المكالمة 52 ثانية عدم دخول العميل طوال مدة الجلسة + لايوجد صوت ولا فيديو"/>
    <s v="لا يوجد"/>
    <x v="0"/>
    <s v="https://wforecorder.hrsd.gov.sa/Ultra/DynaAsp/vCRMQuery.aspx?sid=16757634"/>
  </r>
  <r>
    <x v="5"/>
    <d v="1899-12-30T13:17:00"/>
    <d v="1899-12-30T13:17:00"/>
    <d v="1899-12-30T00:00:13"/>
    <x v="12"/>
    <x v="5"/>
    <s v="لا يوجد"/>
    <x v="4"/>
    <x v="0"/>
    <s v="الموظف fmardini موجود منذو بدايةالجلسة - انضم اليه موظف اخر  mohammed بعد مرور 2:02 انضم المستفيد بوقت 3:50 من مدة المكالمة - المستفيد القى التحية أول - جميع الموظفين ميوت بدون كام لمدة 20 ثانية من القى التحية ( الموظف لم يعرف عن نفسة - الموظف شرح للعميل انه لايستطيع الخدمة يحتاج للتواصل مع مكتب العمل التابع للمنطقة ) ( لم يغلق الجلسة بشكل احترافي )"/>
    <s v="المستفيد"/>
    <x v="1"/>
    <s v="https://wforecorder.hrsd.gov.sa/Ultra/DynaAsp/vCRMQuery.aspx?sid=16755517"/>
  </r>
  <r>
    <x v="5"/>
    <d v="1899-12-30T13:13:00"/>
    <d v="1899-12-30T13:30:00"/>
    <d v="1899-12-30T00:16:23"/>
    <x v="24"/>
    <x v="9"/>
    <s v="رخصة عمل"/>
    <x v="4"/>
    <x v="1"/>
    <s v="دخول العميل وخروجة بسرعة"/>
    <s v="لايوجد"/>
    <x v="3"/>
    <s v="https://wforecorder.hrsd.gov.sa/Ultra/DynaAsp/vCRMQuery.aspx?sid=16755571"/>
  </r>
  <r>
    <x v="6"/>
    <d v="1899-12-30T13:50:00"/>
    <d v="1899-12-30T14:07:00"/>
    <d v="1899-12-30T00:17:03"/>
    <x v="25"/>
    <x v="0"/>
    <s v="استفسار"/>
    <x v="8"/>
    <x v="1"/>
    <s v="مدة المكالمة 52 ثانية عدم دخول العميل طوال مدة الجلسة + لايوجد صوت ولا فيديو"/>
    <s v="تقنية"/>
    <x v="1"/>
    <s v="https://wforecorder.hrsd.gov.sa/Ultra/DynaAsp/vCRMQuery.aspx?sid=16920895"/>
  </r>
  <r>
    <x v="6"/>
    <d v="1899-12-30T13:47:00"/>
    <d v="1899-12-30T14:00:00"/>
    <d v="1899-12-30T00:13:21"/>
    <x v="11"/>
    <x v="4"/>
    <s v="لايوجد"/>
    <x v="3"/>
    <x v="0"/>
    <s v="الموظف fmardini موجود منذو بدايةالجلسة - انضم اليه موظف اخر  mohammed بعد مرور 2:02 انضم المستفيد بوقت 3:50 من مدة المكالمة - المستفيد القى التحية أول - جميع الموظفين ميوت بدون كام لمدة 20 ثانية من القى التحية ( الموظف لم يعرف عن نفسة - الموظف شرح للعميل انه لايستطيع الخدمة يحتاج للتواصل مع مكتب العمل التابع للمنطقة ) ( لم يغلق الجلسة بشكل احترافي )"/>
    <s v="الموظف"/>
    <x v="1"/>
    <s v="https://wforecorder.hrsd.gov.sa/Ultra/DynaAsp/vCRMQuery.aspx?sid=16920090"/>
  </r>
  <r>
    <x v="6"/>
    <d v="1899-12-30T13:43:00"/>
    <d v="1899-12-30T13:48:00"/>
    <d v="1899-12-30T00:05:13"/>
    <x v="26"/>
    <x v="1"/>
    <s v="استفسار"/>
    <x v="8"/>
    <x v="0"/>
    <s v="تم التعريف عن نفسة + انتهت فترة الاشعار فصارت متغيب عن العمل وضح انها صارت بالنظام متغيب ووضح لها حل + تأكد ان العميل لا يريد شيء اخر + ولم ينسى التقييم "/>
    <s v="العميل لم يحضر "/>
    <x v="1"/>
    <s v="https://wforecorder.hrsd.gov.sa/Ultra/DynaAsp/vCRMQuery.aspx?sid=16920102"/>
  </r>
  <r>
    <x v="6"/>
    <d v="1899-12-30T13:42:00"/>
    <d v="1899-12-30T13:48:00"/>
    <d v="1899-12-30T00:05:13"/>
    <x v="14"/>
    <x v="3"/>
    <s v="غير محددة"/>
    <x v="3"/>
    <x v="1"/>
    <s v="الموظف موجود + يوجد شعار الوزارة من دون وجه الموظف + العميل لم يحضر طوال فترة الجلسة + خرج الموظف بعد 9 دقائق من بداية الجلسة"/>
    <s v="المستفيد"/>
    <x v="1"/>
    <s v="https://wforecorder.hrsd.gov.sa/Ultra/DynaAsp/vCRMQuery.aspx?sid=16920106"/>
  </r>
  <r>
    <x v="6"/>
    <d v="1899-12-30T13:38:00"/>
    <d v="1899-12-30T13:53:00"/>
    <d v="1899-12-30T00:14:36"/>
    <x v="27"/>
    <x v="10"/>
    <s v="لا يوجد"/>
    <x v="4"/>
    <x v="1"/>
    <s v="الموظف موجود من بداية الجلسة  + فاتح الكاميرا + أنتظر العميل طوال مدة الجلسة"/>
    <s v="المستفيد"/>
    <x v="3"/>
    <s v="https://wforecorder.hrsd.gov.sa/Ultra/DynaAsp/vCRMQuery.aspx?sid=16920123"/>
  </r>
  <r>
    <x v="6"/>
    <d v="1899-12-30T13:36:00"/>
    <d v="1899-12-30T13:55:00"/>
    <d v="1899-12-30T00:18:59"/>
    <x v="28"/>
    <x v="2"/>
    <s v="غير محددة"/>
    <x v="2"/>
    <x v="0"/>
    <s v="دخول ماجد الى الجلسة انتظار حتى 2:00 دخول الموظف Mashael 2:06 بعدها خرجت دخل عبدالرحمن الدوسري موظف غير واضح في الجلسة نوع الخدمة الصوت غير واضح واللهجة ايضاً لكن تم خدمة العميل"/>
    <s v="لايوجد"/>
    <x v="1"/>
    <s v="https://wforecorder.hrsd.gov.sa/Ultra/DynaAsp/vCRMQuery.aspx?sid=16920145"/>
  </r>
  <r>
    <x v="6"/>
    <d v="1899-12-30T13:17:00"/>
    <d v="1899-12-30T13:28:00"/>
    <d v="1899-12-30T00:11:54"/>
    <x v="29"/>
    <x v="0"/>
    <s v="لا يوجد"/>
    <x v="5"/>
    <x v="1"/>
    <s v="دخول الموظف فهد الى الجلسة - دخول موظف اخر صالح الى الجلسة + جميعهم ميوت + 2:48 لايوجد عميل ليتم خدمتة"/>
    <s v="تقنية"/>
    <x v="3"/>
    <s v="https://wforecorder.hrsd.gov.sa/Ultra/DynaAsp/vCRMQuery.aspx?sid=16919084"/>
  </r>
  <r>
    <x v="6"/>
    <d v="1899-12-30T13:14:00"/>
    <d v="1899-12-30T13:25:00"/>
    <d v="1899-12-30T00:10:39"/>
    <x v="30"/>
    <x v="3"/>
    <s v="استفسار"/>
    <x v="2"/>
    <x v="1"/>
    <s v="مدة المكالمة 2 دقيقة و 42 ثانية ( لايوجد صوت + فيديو + عدم دخول العميل للجلسة )"/>
    <s v="لايوجد موظف"/>
    <x v="1"/>
    <s v="https://wforecorder.hrsd.gov.sa/Ultra/DynaAsp/vCRMQuery.aspx?sid=16919117"/>
  </r>
  <r>
    <x v="6"/>
    <d v="1899-12-30T13:13:00"/>
    <d v="1899-12-30T13:31:00"/>
    <d v="1899-12-30T00:17:21"/>
    <x v="31"/>
    <x v="3"/>
    <s v="لايوجد"/>
    <x v="3"/>
    <x v="1"/>
    <s v="دخل الموظف للجلسة - وأنتظر دخول المستفيد لمدة 16 دقيقة وهو متواجد بعد ذلك أغلقت الجلسة"/>
    <s v="العميل لم يحضر "/>
    <x v="2"/>
    <s v="https://wforecorder.hrsd.gov.sa/Ultra/DynaAsp/vCRMQuery.aspx?sid=16919130"/>
  </r>
  <r>
    <x v="6"/>
    <d v="1899-12-30T13:07:00"/>
    <d v="1899-12-30T13:12:00"/>
    <d v="1899-12-30T00:05:32"/>
    <x v="32"/>
    <x v="11"/>
    <s v="رخصة عمل"/>
    <x v="3"/>
    <x v="0"/>
    <s v="العميل موجود بداية الجلسة + الموظف دخل بعد مرور 21 دقيقة من المكالمة القى تحية ورد العميل قاله الموظف تفضل . هنا اغلقت الجلسة فجاة"/>
    <s v="لايوجد عميل"/>
    <x v="3"/>
    <s v="https://wforecorder.hrsd.gov.sa/Ultra/DynaAsp/vCRMQuery.aspx?sid=16919207"/>
  </r>
  <r>
    <x v="7"/>
    <d v="2025-08-31T13:10:00"/>
    <d v="2025-08-31T13:19:00"/>
    <d v="1899-12-30T00:08:51"/>
    <x v="4"/>
    <x v="0"/>
    <s v="غير محددة"/>
    <x v="8"/>
    <x v="1"/>
    <s v="العميل موجود في الجلسة "/>
    <s v="الموظف"/>
    <x v="3"/>
    <s v="https://wforecorder.hrsd.gov.sa/Ultra/DynaAsp/vCRMQuery.aspx?sid=16973577"/>
  </r>
  <r>
    <x v="7"/>
    <d v="2025-08-31T13:10:00"/>
    <d v="2025-08-31T13:10:00"/>
    <d v="1899-12-30T00:00:27"/>
    <x v="4"/>
    <x v="0"/>
    <s v="لا يوجد"/>
    <x v="3"/>
    <x v="1"/>
    <s v="الموظف fmardini موجود منذو بدايةالجلسة - انضم اليه موظف اخر  mohammed بعد مرور 2:02 انضم المستفيد بوقت 3:50 من مدة المكالمة - المستفيد القى التحية أول - جميع الموظفين ميوت بدون كام لمدة 20 ثانية من القى التحية ( الموظف لم يعرف عن نفسة - الموظف شرح للعميل انه لايستطيع الخدمة يحتاج للتواصل مع مكتب العمل التابع للمنطقة ) ( لم يغلق الجلسة بشكل احترافي )"/>
    <s v="لايوجد"/>
    <x v="3"/>
    <s v="https://wforecorder.hrsd.gov.sa/Ultra/DynaAsp/vCRMQuery.aspx?sid=16973582"/>
  </r>
  <r>
    <x v="7"/>
    <d v="2025-08-31T12:55:00"/>
    <d v="2025-08-31T13:04:00"/>
    <d v="1899-12-30T00:08:42"/>
    <x v="4"/>
    <x v="0"/>
    <s v="استفسار / عنده عمال يريد قص كرت عمل لهم"/>
    <x v="8"/>
    <x v="0"/>
    <s v="لايوجد بيانات واضحة - لايوجد فيديو - تقطيع في الصوت - عندم معرفة اذا كان المتصل العميل او الموظف"/>
    <s v="المستفيد"/>
    <x v="2"/>
    <s v="https://wforecorder.hrsd.gov.sa/Ultra/DynaAsp/vCRMQuery.aspx?sid=16973869"/>
  </r>
  <r>
    <x v="7"/>
    <d v="2025-08-31T12:01:00"/>
    <d v="2025-08-31T12:15:00"/>
    <d v="1899-12-30T00:13:11"/>
    <x v="33"/>
    <x v="1"/>
    <s v="غير محددة"/>
    <x v="2"/>
    <x v="1"/>
    <s v="الموظف موجود منذو بداية الجلسة 36 دقيقة دون حضور احد فقط هو الموجود المستفيد لم يحضر"/>
    <s v="لا يوجد"/>
    <x v="1"/>
    <s v="https://wforecorder.hrsd.gov.sa/Ultra/DynaAsp/vCRMQuery.aspx?sid=16971175"/>
  </r>
  <r>
    <x v="7"/>
    <d v="2025-08-31T10:57:00"/>
    <d v="2025-08-31T11:04:00"/>
    <d v="1899-12-30T00:06:34"/>
    <x v="34"/>
    <x v="4"/>
    <s v="لايوجد"/>
    <x v="2"/>
    <x v="1"/>
    <s v="العميل موجود من بداية الجلسة + دخل الموظف بعد مرور دقيقة + فاتح الكاميرا + لم يعرف عن نفسه + الموظف شرح للعميل الاجراءات الصحيحة ووضح له الاشكالية بالكامل + لم يتأكد ان كان العميل يحتاج شيء اخر + لم يذكر التقييم "/>
    <s v="المستفيد"/>
    <x v="2"/>
    <s v="https://wforecorder.hrsd.gov.sa/Ultra/DynaAsp/vCRMQuery.aspx?sid=16969022"/>
  </r>
  <r>
    <x v="7"/>
    <d v="2025-08-31T10:47:00"/>
    <d v="2025-08-31T10:52:00"/>
    <d v="1899-12-30T00:04:41"/>
    <x v="34"/>
    <x v="4"/>
    <s v="لا يوجد"/>
    <x v="5"/>
    <x v="1"/>
    <s v="العميل بقي بالجلسة لمدة 3 دقائق والموظف لم يحضر + بقيت الجلسة لا يوجد احد"/>
    <s v="الموظف"/>
    <x v="2"/>
    <s v="https://wforecorder.hrsd.gov.sa/Ultra/DynaAsp/vCRMQuery.aspx?sid=16967366"/>
  </r>
  <r>
    <x v="7"/>
    <d v="2025-08-31T10:13:00"/>
    <d v="2025-08-31T10:18:00"/>
    <d v="1899-12-30T00:05:23"/>
    <x v="35"/>
    <x v="4"/>
    <s v="غير محددة"/>
    <x v="3"/>
    <x v="1"/>
    <s v="دخول الموظف من بداية الجلسة لايوجد عميل"/>
    <s v="لايوجد عميل"/>
    <x v="2"/>
    <s v="https://wforecorder.hrsd.gov.sa/Ultra/DynaAsp/vCRMQuery.aspx?sid=16966050"/>
  </r>
  <r>
    <x v="8"/>
    <d v="2025-01-09T09:04:00"/>
    <d v="2025-01-09T09:30:00"/>
    <d v="1899-12-30T00:26:13"/>
    <x v="36"/>
    <x v="12"/>
    <s v="طلب / خروج نهائي "/>
    <x v="2"/>
    <x v="1"/>
    <s v="دخل الموظف حتى بعد مرور 7 دقايق وخرج واستمرت الجلسة حتى 11 دقيقة"/>
    <s v="الموظف"/>
    <x v="1"/>
    <s v="https://wforecorder.hrsd.gov.sa/Ultra/DynaAsp/vCRMQuery.aspx?sid=16983490"/>
  </r>
  <r>
    <x v="8"/>
    <d v="2025-01-09T11:46:00"/>
    <d v="2025-01-09T12:00:00"/>
    <d v="1899-12-30T00:13:45"/>
    <x v="37"/>
    <x v="7"/>
    <s v="غير محددة"/>
    <x v="2"/>
    <x v="0"/>
    <s v="العميل ( شهيد مياه ) موجود من بداية الجلسة + دخل الموظف بعد مرور 3 دقائق من الجلسة + الموظف فاتح الكاميرا والقى التحية + طلب من العميل فتح الكاميرا + طلب رقم الاقامة من العميل + بعد ذلك قال للعميل لحظات واغلق الكاميرا + ميوت لمدة جعل العميل ينتظر  4 دقائق + بعد ذلك دخل موظف أخر لمدة 5 ثواني وخرج + أخبر العميل ان باقي 10 ايام ويذهب للجوازات + لم يذكر التقييم نهاية الخدمة"/>
    <s v="لايوجد"/>
    <x v="3"/>
    <s v="https://wforecorder.hrsd.gov.sa/Ultra/DynaAsp/vCRMQuery.aspx?sid=16990081"/>
  </r>
  <r>
    <x v="8"/>
    <d v="2025-01-09T11:54:00"/>
    <d v="2025-01-09T12:04:00"/>
    <d v="1899-12-30T00:10:13"/>
    <x v="38"/>
    <x v="3"/>
    <s v="غير محددة"/>
    <x v="8"/>
    <x v="1"/>
    <s v="دخول ماجد الى الجلسة انتظار حتى 2:00 دخول الموظف Mashael 2:06 بعدها خرجت دخل عبدالرحمن الدوسري موظف غير واضح في الجلسة نوع الخدمة الصوت غير واضح واللهجة ايضاً لكن تم خدمة العميل"/>
    <s v="المستفيد"/>
    <x v="3"/>
    <s v="https://wforecorder.hrsd.gov.sa/Ultra/DynaAsp/vCRMQuery.aspx?sid=16991726"/>
  </r>
  <r>
    <x v="8"/>
    <d v="2025-01-09T11:58:00"/>
    <d v="2025-01-09T12:17:00"/>
    <d v="1899-12-30T00:19:00"/>
    <x v="39"/>
    <x v="0"/>
    <s v="غير محددة"/>
    <x v="4"/>
    <x v="1"/>
    <s v="الدخول من ايميل غير رسمي + عدم معرفة اذا كان الموظف او المستفيد + عدم دخول شخص أخر طوال فترة الجلسة"/>
    <s v="المستفيد"/>
    <x v="3"/>
    <s v="https://wforecorder.hrsd.gov.sa/Ultra/DynaAsp/vCRMQuery.aspx?sid=16991687"/>
  </r>
  <r>
    <x v="8"/>
    <d v="2025-01-09T11:59:00"/>
    <d v="2025-01-09T12:03:00"/>
    <d v="1899-12-30T00:04:25"/>
    <x v="27"/>
    <x v="10"/>
    <s v="غير محددة"/>
    <x v="2"/>
    <x v="0"/>
    <s v="بداية الجلسة يوجد شخص Amnah وجلس في الجلسة الافتراضية حتى بعد مرور 10 دقائق من الجلسة . بعد ذلك خرج . وبقيت الجلسة تشتغل حتى نهاية الوقت المحدد وهو 14:26"/>
    <s v="تقنية"/>
    <x v="3"/>
    <s v="https://wforecorder.hrsd.gov.sa/Ultra/DynaAsp/vCRMQuery.aspx?sid=16991672"/>
  </r>
  <r>
    <x v="8"/>
    <d v="2025-01-09T10:48:00"/>
    <d v="2025-01-09T11:00:00"/>
    <d v="1899-12-30T00:11:36"/>
    <x v="40"/>
    <x v="3"/>
    <s v="استفسار / مشكلة بالمؤوسسة"/>
    <x v="3"/>
    <x v="0"/>
    <s v="العميل adel.ammar الموظف hazim ( halsuwailem@hrsd.gov.sa ) مدة المكالمة 1:58 دقيقة دخول الموظف والعميل بعد مرور 26 ثانية + الموظف مفعل الميوت + تغير الموظف عند دقيقه 1 و 45 ثانية (AALDOssri@hrsd.gov.sa) + خروجة من الجلسة + عدم التحدث طوال الجلسة"/>
    <s v="الموظف"/>
    <x v="2"/>
    <s v="https://wforecorder.hrsd.gov.sa/Ultra/DynaAsp/vCRMQuery.aspx?sid=16989400"/>
  </r>
  <r>
    <x v="8"/>
    <d v="2025-01-09T10:14:00"/>
    <d v="2025-01-09T10:30:00"/>
    <d v="1899-12-30T00:15:52"/>
    <x v="40"/>
    <x v="3"/>
    <s v="لا يوجد"/>
    <x v="2"/>
    <x v="0"/>
    <s v="دخول خالد ماهر بعدها دخل العميل سعيد تم خروجة من الجلسة بعد انتظار 3:31 دقيقة . دخول فريق المتابعة للجلسة 4:00 + دخول بندر 4:09 دقيقة دخول خالد للجلسة مرة اخرى 5:22 تحدث فريق المتابعة مع العميل / مشكلة العميل انقطاع عن العمل تم تحويل العميل الى منصة قوى او حجز جلسة مرة اخرى وقال تم ارسال تقييم للخدمة على الدردشة خروج فريق المتابعة عند 7:47 دقيقة / ظل العميل حتى انتهى مدة الجلسة بالكامل"/>
    <s v="الموظف"/>
    <x v="4"/>
    <s v="https://wforecorder.hrsd.gov.sa/Ultra/DynaAsp/vCRMQuery.aspx?sid=16985873"/>
  </r>
  <r>
    <x v="8"/>
    <d v="2025-01-09T09:51:00"/>
    <d v="2025-01-09T09:59:00"/>
    <d v="1899-12-30T00:07:54"/>
    <x v="40"/>
    <x v="3"/>
    <s v="غير محددة"/>
    <x v="2"/>
    <x v="1"/>
    <s v="دخل الموظف للجلسة - وأنتظر دخول المستفيد لمدة 16 دقيقة وهو متواجد بعد ذلك أغلقت الجلسة"/>
    <s v="الموظف"/>
    <x v="1"/>
    <s v="https://wforecorder.hrsd.gov.sa/Ultra/DynaAsp/vCRMQuery.aspx?sid=16986370"/>
  </r>
  <r>
    <x v="8"/>
    <d v="2025-01-09T09:03:00"/>
    <d v="2025-01-09T09:18:00"/>
    <d v="1899-12-30T00:14:59"/>
    <x v="41"/>
    <x v="2"/>
    <s v="لا يوجد"/>
    <x v="2"/>
    <x v="1"/>
    <s v="الموظف fmardini موجود منذو بدايةالجلسة - انضم اليه موظف اخر  mohammed بعد مرور 2:02 انضم المستفيد بوقت 3:50 من مدة المكالمة - المستفيد القى التحية أول - جميع الموظفين ميوت بدون كام لمدة 20 ثانية من القى التحية ( الموظف لم يعرف عن نفسة - الموظف شرح للعميل انه لايستطيع الخدمة يحتاج للتواصل مع مكتب العمل التابع للمنطقة ) ( لم يغلق الجلسة بشكل احترافي )"/>
    <s v="تقنية"/>
    <x v="1"/>
    <s v="https://wforecorder.hrsd.gov.sa/Ultra/DynaAsp/vCRMQuery.aspx?sid=16983503"/>
  </r>
  <r>
    <x v="8"/>
    <d v="2025-01-09T11:10:00"/>
    <d v="2025-01-09T11:35:00"/>
    <d v="1899-12-30T00:25:27"/>
    <x v="42"/>
    <x v="9"/>
    <s v="استفسار"/>
    <x v="8"/>
    <x v="0"/>
    <s v="دخول المتابعة والجودة بايميل غير رسمي من بداية الجلسة حتى دخول العميل فهد نامي علي الحربي بعر مرور 10:42 + العميل تكلم والمتابعة والجودة ميوت +دخول الموظف فهد بايميل الوزارة بعد مرور 15:39 دقيقة رحب بنفسة + فاتح الكاميرا +الصوت واضح / دخول الموظفة بدرية الشموخ 16:47 بايميل غير وزاري وتم خروجها بعد مرور 16:59"/>
    <s v="الموظف"/>
    <x v="3"/>
    <s v="https://wforecorder.hrsd.gov.sa/Ultra/DynaAsp/vCRMQuery.aspx?sid=16988842"/>
  </r>
  <r>
    <x v="9"/>
    <d v="2025-02-09T09:00:00"/>
    <d v="2025-02-09T09:30:00"/>
    <d v="1899-12-30T00:30:41"/>
    <x v="43"/>
    <x v="5"/>
    <s v="لا يوجد"/>
    <x v="8"/>
    <x v="1"/>
    <s v="العميل adel.ammar الموظف hazim ( halsuwailem@hrsd.gov.sa ) مدة المكالمة 1:58 دقيقة دخول الموظف والعميل بعد مرور 26 ثانية + الموظف مفعل الميوت + تغير الموظف عند دقيقه 1 و 45 ثانية (AALDOssri@hrsd.gov.sa) + خروجة من الجلسة + عدم التحدث طوال الجلسة"/>
    <s v="المستفيد"/>
    <x v="3"/>
    <s v="https://wforecorder.hrsd.gov.sa/Ultra/DynaAsp/vCRMQuery.aspx?sid=17005897"/>
  </r>
  <r>
    <x v="9"/>
    <d v="2025-02-09T13:25:00"/>
    <d v="2025-02-09T13:26:00"/>
    <d v="1899-12-30T00:00:49"/>
    <x v="44"/>
    <x v="1"/>
    <s v="لا يوجد"/>
    <x v="8"/>
    <x v="0"/>
    <s v="الموظف كان متواجد بعد 1 دقيقة و 16 ثانية انضم المستفيد للجلسة - لايوجد صوت جميعهم ميوت انضم بعد ذلك موظف اخر في نفس الجلسة Saad ألقى التحية وعرف عن نفسة وضح للعميل كل المعلومات المطلوبة ووجه للقسم الصحيح بأسلوب ممتاز وأنهى الجلسة بكل احترافية"/>
    <s v="تقنية"/>
    <x v="1"/>
    <s v="https://wforecorder.hrsd.gov.sa/Ultra/DynaAsp/vCRMQuery.aspx?sid=17017463"/>
  </r>
  <r>
    <x v="9"/>
    <d v="2025-02-09T09:15:00"/>
    <d v="2025-02-09T10:03:00"/>
    <d v="1899-12-30T00:47:27"/>
    <x v="44"/>
    <x v="1"/>
    <s v="رخصة عمل"/>
    <x v="2"/>
    <x v="0"/>
    <s v="دخل الموظف بإيميل الوزارة Mashal + دخول الموظفة نوال بعد مرور 3:16 دقيقة جميعهم ميوت لا يوجد عميل لخدمته مدة المكالمة ( 29 ) من بداية المكالمة حتى الانتهاء ميوت"/>
    <s v="الموظف"/>
    <x v="1"/>
    <s v="https://wforecorder.hrsd.gov.sa/Ultra/DynaAsp/vCRMQuery.aspx?sid=17008941"/>
  </r>
  <r>
    <x v="9"/>
    <d v="2025-02-09T12:21:00"/>
    <d v="2025-02-09T12:29:00"/>
    <d v="1899-12-30T00:07:51"/>
    <x v="45"/>
    <x v="9"/>
    <s v="تسليم وثائق"/>
    <x v="4"/>
    <x v="1"/>
    <s v="دخول المتابعة والجودة بايميل غير رسمي من بداية الجلسة حتى دخول العميل فهد نامي علي الحربي بعر مرور 10:42 + العميل تكلم والمتابعة والجودة ميوت +دخول الموظف فهد بايميل الوزارة بعد مرور 15:39 دقيقة رحب بنفسة + فاتح الكاميرا +الصوت واضح / دخول الموظفة بدرية الشموخ 16:47 بايميل غير وزاري وتم خروجها بعد مرور 16:59"/>
    <s v="لايوجد موظف"/>
    <x v="3"/>
    <s v="https://wforecorder.hrsd.gov.sa/Ultra/DynaAsp/vCRMQuery.aspx?sid=17014843"/>
  </r>
  <r>
    <x v="9"/>
    <d v="2025-02-09T11:16:00"/>
    <d v="2025-02-09T11:25:00"/>
    <d v="1899-12-30T00:09:21"/>
    <x v="45"/>
    <x v="9"/>
    <s v="رخصة عمل"/>
    <x v="4"/>
    <x v="0"/>
    <s v="دخول العميل لفترة قصيرة وخروجة"/>
    <s v="العميل لم يحضر "/>
    <x v="1"/>
    <s v="https://wforecorder.hrsd.gov.sa/Ultra/DynaAsp/vCRMQuery.aspx?sid=17010875"/>
  </r>
  <r>
    <x v="9"/>
    <d v="2025-02-09T10:00:00"/>
    <d v="2025-02-09T10:15:00"/>
    <d v="1899-12-30T00:15:36"/>
    <x v="15"/>
    <x v="4"/>
    <s v="رخصة عمل"/>
    <x v="8"/>
    <x v="0"/>
    <s v="دخل العميل وانتظر الموظفة - الموظفة داخل لكن مفعلة الميوت + في الدقيقة 2:44 ظهرت صورة باركود مكتوب استبيان بهدف تقييم تجربتكم + الموظف لم يتحدث + ضل العميل ينتظر حتى بعد مرور 5 دقائق و 40 وثانية بعدها تحدث الموظفة قالت له انت جيت مكتب العمل . قال نعم . قالت انتظار انتظار 3 دقيقة . بعد ذلك دخلت موظفة اخرى + ( عيدة الشمري ) لم تعرف عن نفسها + سألت عن ماذا يريد + وضحت له الاشكالية والطريقة الصحيحة + لم تتأكد من ان العميل يحتاج شيء اخر او لا . ولم تذكر التقييم نهاية الخدمة"/>
    <s v="لا يوجد"/>
    <x v="3"/>
    <s v="https://wforecorder.hrsd.gov.sa/Ultra/DynaAsp/vCRMQuery.aspx?sid=17008444"/>
  </r>
  <r>
    <x v="9"/>
    <d v="2025-02-09T09:31:00"/>
    <d v="2025-02-09T09:45:00"/>
    <d v="1899-12-30T00:13:29"/>
    <x v="15"/>
    <x v="4"/>
    <s v="لايوجد"/>
    <x v="3"/>
    <x v="1"/>
    <s v="مدة المكالمة 16 دقيقة و 20 ثانية عدم دخول العميل طوال فترة الجلسة + لايوجد صوت ولا فيديو"/>
    <s v="الموظف"/>
    <x v="3"/>
    <s v="https://wforecorder.hrsd.gov.sa/Ultra/DynaAsp/vCRMQuery.aspx?sid=17006962"/>
  </r>
  <r>
    <x v="10"/>
    <d v="2025-02-09T09:10:00"/>
    <d v="2025-02-09T09:18:00"/>
    <d v="1899-12-30T00:07:53"/>
    <x v="46"/>
    <x v="8"/>
    <s v="لا يوجد"/>
    <x v="3"/>
    <x v="1"/>
    <s v="شخصين موجودين لم يتضح لي ان كانو موظفين او عميل وموظف لأن جميعهم ميوت وبدون كاميرا طوال مدة الجلسة"/>
    <s v="الموظف"/>
    <x v="3"/>
    <s v="https://wforecorder.hrsd.gov.sa/Ultra/DynaAsp/vCRMQuery.aspx?sid=17005494"/>
  </r>
  <r>
    <x v="9"/>
    <d v="2025-02-09T09:56:00"/>
    <d v="2025-02-09T10:11:00"/>
    <d v="1899-12-30T00:14:54"/>
    <x v="46"/>
    <x v="8"/>
    <s v="استفسار"/>
    <x v="4"/>
    <x v="1"/>
    <s v="دخول العميل وخروجة بسرعة"/>
    <s v="الموظف"/>
    <x v="2"/>
    <s v="https://wforecorder.hrsd.gov.sa/Ultra/DynaAsp/vCRMQuery.aspx?sid=17008574"/>
  </r>
  <r>
    <x v="0"/>
    <d v="1899-12-30T15:10:17"/>
    <d v="1899-12-30T15:17:00"/>
    <d v="1899-12-30T00:06:43"/>
    <x v="0"/>
    <x v="0"/>
    <s v="لا يوجد"/>
    <x v="8"/>
    <x v="1"/>
    <s v="الموظف موجود فالجلسة"/>
    <s v="الموظف+العميل"/>
    <x v="3"/>
    <s v="https://wforecorder.hrsd.gov.sa/Ultra/DynaAsp/vCRMQuery.aspx?sid=15876517"/>
  </r>
  <r>
    <x v="0"/>
    <d v="1899-12-30T13:58:16"/>
    <d v="1899-12-30T14:00:26"/>
    <d v="1899-12-30T00:02:10"/>
    <x v="0"/>
    <x v="0"/>
    <s v="لا يوجد"/>
    <x v="1"/>
    <x v="0"/>
    <s v="دخل الموظف محمد بعد بداية الجلسلة 17 ثانية الكاميرا مفتوحه + مفعل الميوت / دخول الموظفة هويدا بعد مرور 5 دقائق و 49 دقيقة + لايوجد كاميرا + الصوت ميوت غادرت الجلسة في وقت 11:57 دقيقة لايوجد عميل لخدمتة"/>
    <s v="لايوجد موظف"/>
    <x v="2"/>
    <s v="https://wforecorder.hrsd.gov.sa/Ultra/DynaAsp/vCRMQuery.aspx?sid=15874518"/>
  </r>
  <r>
    <x v="0"/>
    <d v="1899-12-30T13:57:58"/>
    <d v="1899-12-30T13:59:56"/>
    <d v="1899-12-30T00:01:58"/>
    <x v="1"/>
    <x v="0"/>
    <s v="لايوجد"/>
    <x v="2"/>
    <x v="1"/>
    <s v="الموظف موجود من بداية الجلسة + فتح الكاميرا واغلقها + العميل لم يحضر + بقي بالجلسة كاملة "/>
    <s v="لا يوجد"/>
    <x v="3"/>
    <s v="https://wforecorder.hrsd.gov.sa/Ultra/DynaAsp/vCRMQuery.aspx?sid=15874520"/>
  </r>
  <r>
    <x v="0"/>
    <d v="1899-12-30T13:57:40"/>
    <d v="1899-12-30T14:00:22"/>
    <d v="1899-12-30T00:02:42"/>
    <x v="2"/>
    <x v="0"/>
    <s v="لايوجد"/>
    <x v="8"/>
    <x v="0"/>
    <s v="شخصين موجودين لم يتضح لي ان كانو موظفين او عميل وموظف لأن جميعهم ميوت وبدون كاميرا طوال مدة الجلسة"/>
    <s v="تقنية"/>
    <x v="1"/>
    <s v="https://wforecorder.hrsd.gov.sa/Ultra/DynaAsp/vCRMQuery.aspx?sid=15874527"/>
  </r>
  <r>
    <x v="0"/>
    <d v="1899-12-30T13:54:22"/>
    <d v="1899-12-30T14:10:42"/>
    <d v="1899-12-30T00:16:20"/>
    <x v="3"/>
    <x v="1"/>
    <s v="تسليم وثائق"/>
    <x v="2"/>
    <x v="1"/>
    <s v="دخل العميل وانتظر الموظفة - الموظفة داخل لكن مفعلة الميوت + في الدقيقة 2:44 ظهرت صورة باركود مكتوب استبيان بهدف تقييم تجربتكم + الموظف لم يتحدث + ضل العميل ينتظر حتى بعد مرور 5 دقائق و 40 وثانية بعدها تحدث الموظفة قالت له انت جيت مكتب العمل . قال نعم . قالت انتظار انتظار 3 دقيقة . بعد ذلك دخلت موظفة اخرى + ( عيدة الشمري ) لم تعرف عن نفسها + سألت عن ماذا يريد + وضحت له الاشكالية والطريقة الصحيحة + لم تتأكد من ان العميل يحتاج شيء اخر او لا . ولم تذكر التقييم نهاية الخدمة"/>
    <s v="العميل لم يحضر "/>
    <x v="1"/>
    <s v="https://wforecorder.hrsd.gov.sa/Ultra/DynaAsp/vCRMQuery.aspx?sid=15874533"/>
  </r>
  <r>
    <x v="0"/>
    <d v="1899-12-30T13:53:12"/>
    <d v="1899-12-30T13:54:04"/>
    <d v="1899-12-30T00:00:52"/>
    <x v="4"/>
    <x v="0"/>
    <s v="غير محددة"/>
    <x v="8"/>
    <x v="0"/>
    <s v="دخل العميل وانتظر الموظفة - الموظفة داخل لكن مفعلة الميوت + في الدقيقة 2:44 ظهرت صورة باركود مكتوب استبيان بهدف تقييم تجربتكم + الموظف لم يتحدث + ضل العميل ينتظر حتى بعد مرور 5 دقائق و 40 وثانية بعدها تحدث الموظفة قالت له انت جيت مكتب العمل . قال نعم . قالت انتظار انتظار 3 دقيقة . بعد ذلك دخلت موظفة اخرى + ( عيدة الشمري ) لم تعرف عن نفسها + سألت عن ماذا يريد + وضحت له الاشكالية والطريقة الصحيحة + لم تتأكد من ان العميل يحتاج شيء اخر او لا . ولم تذكر التقييم نهاية الخدمة"/>
    <s v="الموظف"/>
    <x v="2"/>
    <s v="https://wforecorder.hrsd.gov.sa/Ultra/DynaAsp/vCRMQuery.aspx?sid=15874540"/>
  </r>
  <r>
    <x v="0"/>
    <d v="1899-12-30T13:52:57"/>
    <d v="1899-12-30T14:00:18"/>
    <d v="1899-12-30T00:07:21"/>
    <x v="2"/>
    <x v="0"/>
    <s v="مراجعة / يريد خروج نهائي "/>
    <x v="2"/>
    <x v="0"/>
    <s v="العميل موجود بداية الجلسة + الموظف دخل بعد مرور 21 دقيقة من المكالمة القى تحية ورد العميل قاله الموظف تفضل . هنا اغلقت الجلسة فجاة"/>
    <s v="الموظف"/>
    <x v="2"/>
    <s v="https://wforecorder.hrsd.gov.sa/Ultra/DynaAsp/vCRMQuery.aspx?sid=15874543"/>
  </r>
  <r>
    <x v="0"/>
    <d v="1899-12-30T13:49:00"/>
    <d v="1899-12-30T14:00:30"/>
    <d v="1899-12-30T00:11:30"/>
    <x v="5"/>
    <x v="0"/>
    <s v="لا يوجد"/>
    <x v="3"/>
    <x v="1"/>
    <s v="نفس الإشكالية + ظهر اسم يوسف بالمكالمة هل هو المستفيد او الموظف"/>
    <s v="تقنية"/>
    <x v="1"/>
    <s v="https://wforecorder.hrsd.gov.sa/Ultra/DynaAsp/vCRMQuery.aspx?sid=15874563"/>
  </r>
  <r>
    <x v="0"/>
    <d v="1899-12-30T13:48:38"/>
    <d v="1899-12-30T14:06:49"/>
    <d v="1899-12-30T00:18:11"/>
    <x v="2"/>
    <x v="0"/>
    <s v="استفسار"/>
    <x v="8"/>
    <x v="0"/>
    <s v="دخول العميل لفترة قصيرة وخروجة"/>
    <s v="العميل لم يحضر "/>
    <x v="2"/>
    <s v="https://wforecorder.hrsd.gov.sa/Ultra/DynaAsp/vCRMQuery.aspx?sid=15874567"/>
  </r>
  <r>
    <x v="0"/>
    <d v="1899-12-30T13:48:21"/>
    <d v="1899-12-30T14:00:47"/>
    <d v="1899-12-30T00:12:26"/>
    <x v="2"/>
    <x v="0"/>
    <s v="غير محددة"/>
    <x v="3"/>
    <x v="1"/>
    <s v="الموظف موجود لمدة 47 دقيقة + العميل لم يحضر"/>
    <s v="المستفيد"/>
    <x v="3"/>
    <s v="https://wforecorder.hrsd.gov.sa/Ultra/DynaAsp/vCRMQuery.aspx?sid=15874569"/>
  </r>
  <r>
    <x v="0"/>
    <d v="1899-12-30T13:47:24"/>
    <d v="1899-12-30T13:59:51"/>
    <d v="1899-12-30T00:12:27"/>
    <x v="2"/>
    <x v="0"/>
    <s v="غير محددة"/>
    <x v="4"/>
    <x v="1"/>
    <s v="بدأت الجلسة بوجود المستفيد والموظف- الصوت غير واضح من جهة الموظف -  لكن لم يتضح لي انها بداية الجلسة فعلياً او في المنتصف لان - الموظف FAHAD A.mardini لم يعرف على نفسة - بدأ على طول بأستاذي دقايق ويوصل الموظف. جلس المستفيد ينتظر حتى مرت 2 دقيقة و 53 ثانية. دخل موظف أخر Bander M.alharbi فتح الكام في وقت 4:25 لابس الزي الرسمي . لكن الخلفية ليست بيضاء بعدها اغلق الكاميرا  - نبرة الصوت ليس جيدة - ( اخذ منه رقم الجوال وعند التأكد الموظف لم يقول الارقام صحيح . بعد ذلك قاله رقم غير جيد خلاص مع السلامة 10 ايام وارجع اتصل ) بعد ماقال العميل رقمة مره اخرى قاله الموظف خلاص خلاص عاود الاتصال بعد 10 ايام . واغلقها بشكل غير احترافي"/>
    <s v="تقنية"/>
    <x v="4"/>
    <s v="https://wforecorder.hrsd.gov.sa/Ultra/DynaAsp/vCRMQuery.aspx?sid=15874571"/>
  </r>
  <r>
    <x v="0"/>
    <d v="1899-12-30T13:46:47"/>
    <d v="1899-12-30T13:57:15"/>
    <d v="1899-12-30T00:10:28"/>
    <x v="0"/>
    <x v="0"/>
    <s v="اخلاء طرف من الشركة "/>
    <x v="4"/>
    <x v="1"/>
    <s v="عرفت عن نفسها بالبداية + طلبت رمز تحقق + لم تطلب تقييم الخدمة + نطاق احمر قالت ادخل حاسبة نطاقات وراح تحصل كم تحتاج + لا يوجد كاميرا"/>
    <s v="لايوجد"/>
    <x v="3"/>
    <s v="https://wforecorder.hrsd.gov.sa/Ultra/DynaAsp/vCRMQuery.aspx?sid=15874575"/>
  </r>
  <r>
    <x v="0"/>
    <d v="1899-12-30T13:46:22"/>
    <d v="1899-12-30T14:00:48"/>
    <d v="1899-12-30T00:14:26"/>
    <x v="6"/>
    <x v="1"/>
    <s v="رخصة عمل"/>
    <x v="5"/>
    <x v="1"/>
    <s v="دخول العميل/الموظف مساعد 00:03 +دخول العميل / الموظف ziara utto بعد مرور 16:23 وخرج بعد مرور 2:10:28 دقيقة جميعم ميوت"/>
    <s v="العميل لم يحضر "/>
    <x v="2"/>
    <s v="https://wforecorder.hrsd.gov.sa/Ultra/DynaAsp/vCRMQuery.aspx?sid=15874574"/>
  </r>
  <r>
    <x v="0"/>
    <d v="1899-12-30T13:45:27"/>
    <d v="1899-12-30T14:04:05"/>
    <d v="1899-12-30T00:18:38"/>
    <x v="7"/>
    <x v="1"/>
    <s v="لايوجد"/>
    <x v="3"/>
    <x v="1"/>
    <s v="دخول العميل احمد احمد يحى القيني من بداية الجلسة حتى دخول الموظفة mashael بايميل الوزارة بعد مرور 15:02 دقيقة / الموظف بداء يتكلم طول في لخر دقيقة من الجلسة 25:33"/>
    <s v="لا يوجد"/>
    <x v="3"/>
    <s v="https://wforecorder.hrsd.gov.sa/Ultra/DynaAsp/vCRMQuery.aspx?sid=15874579"/>
  </r>
  <r>
    <x v="0"/>
    <d v="1899-12-30T13:44:45"/>
    <d v="1899-12-30T14:01:17"/>
    <d v="1899-12-30T00:16:32"/>
    <x v="6"/>
    <x v="1"/>
    <s v="غير محددة"/>
    <x v="2"/>
    <x v="1"/>
    <s v="الموظف موجود من بداية الجلسة + لايوجد عميل طوال الجلسة"/>
    <s v="العميل لم يحضر "/>
    <x v="3"/>
    <s v="https://wforecorder.hrsd.gov.sa/Ultra/DynaAsp/vCRMQuery.aspx?sid=15874586"/>
  </r>
  <r>
    <x v="1"/>
    <d v="1899-12-30T14:07:41"/>
    <d v="1899-12-30T14:10:15"/>
    <d v="1899-12-30T00:02:34"/>
    <x v="0"/>
    <x v="0"/>
    <s v="لا يوجد"/>
    <x v="3"/>
    <x v="1"/>
    <s v="دخل الموظف للجلسة - وأنتظر دخول المستفيد لمدة 16 دقيقة وهو متواجد بعد ذلك أغلقت الجلسة"/>
    <s v="العميل لم يحضر "/>
    <x v="3"/>
    <s v="https://wforecorder.hrsd.gov.sa/Ultra/DynaAsp/vCRMQuery.aspx?sid=15891272"/>
  </r>
  <r>
    <x v="1"/>
    <d v="1899-12-30T13:52:10"/>
    <d v="1899-12-30T14:00:21"/>
    <d v="1899-12-30T00:08:11"/>
    <x v="8"/>
    <x v="2"/>
    <s v="غير محددة"/>
    <x v="4"/>
    <x v="1"/>
    <s v="مدة المكالمة 2 دقيقة و 42 ثانية ( لايوجد صوت + فيديو + عدم دخول العميل للجلسة )"/>
    <s v="الموظف"/>
    <x v="0"/>
    <s v="https://wforecorder.hrsd.gov.sa/Ultra/DynaAsp/vCRMQuery.aspx?sid=15890520"/>
  </r>
  <r>
    <x v="1"/>
    <d v="1899-12-30T13:44:11"/>
    <d v="1899-12-30T13:51:28"/>
    <d v="1899-12-30T00:07:17"/>
    <x v="9"/>
    <x v="3"/>
    <s v="لا يوجد"/>
    <x v="4"/>
    <x v="1"/>
    <s v="الموظف موجود فالجلسة"/>
    <s v="خلل في منصة قوى"/>
    <x v="3"/>
    <s v="https://wforecorder.hrsd.gov.sa/Ultra/DynaAsp/vCRMQuery.aspx?sid=15890567"/>
  </r>
  <r>
    <x v="1"/>
    <d v="1899-12-30T13:43:54"/>
    <d v="1899-12-30T13:58:04"/>
    <d v="1899-12-30T00:14:10"/>
    <x v="0"/>
    <x v="0"/>
    <s v="طلب / خروج نهائي "/>
    <x v="4"/>
    <x v="1"/>
    <s v="دخول العميل وخروجة بسرعة"/>
    <s v="تقنية"/>
    <x v="4"/>
    <s v="https://wforecorder.hrsd.gov.sa/Ultra/DynaAsp/vCRMQuery.aspx?sid=15890569"/>
  </r>
  <r>
    <x v="1"/>
    <d v="1899-12-30T13:43:47"/>
    <d v="1899-12-30T14:19:58"/>
    <d v="1899-12-30T00:36:11"/>
    <x v="3"/>
    <x v="1"/>
    <s v="طلب / خروج نهائي "/>
    <x v="5"/>
    <x v="0"/>
    <s v="العميل موجود بداية الجلسة + الموظف دخل بعد مرور 21 دقيقة من المكالمة القى تحية ورد العميل قاله الموظف تفضل . هنا اغلقت الجلسة فجاة"/>
    <s v="لا يوجد"/>
    <x v="2"/>
    <s v="https://wforecorder.hrsd.gov.sa/Ultra/DynaAsp/vCRMQuery.aspx?sid=15890571"/>
  </r>
  <r>
    <x v="1"/>
    <d v="1899-12-30T13:42:51"/>
    <d v="1899-12-30T13:49:49"/>
    <d v="1899-12-30T00:06:58"/>
    <x v="0"/>
    <x v="0"/>
    <s v="غير محددة"/>
    <x v="2"/>
    <x v="0"/>
    <s v="الموظف fmardini موجود منذو بدايةالجلسة - انضم اليه موظف اخر  mohammed بعد مرور 2:02 انضم المستفيد بوقت 3:50 من مدة المكالمة - المستفيد القى التحية أول - جميع الموظفين ميوت بدون كام لمدة 20 ثانية من القى التحية ( الموظف لم يعرف عن نفسة - الموظف شرح للعميل انه لايستطيع الخدمة يحتاج للتواصل مع مكتب العمل التابع للمنطقة ) ( لم يغلق الجلسة بشكل احترافي )"/>
    <s v="الموظف حضر اخر الجلسة ولم تكتمل "/>
    <x v="1"/>
    <s v="https://wforecorder.hrsd.gov.sa/Ultra/DynaAsp/vCRMQuery.aspx?sid=15890573"/>
  </r>
  <r>
    <x v="1"/>
    <d v="1899-12-30T13:42:08"/>
    <d v="1899-12-30T14:08:08"/>
    <d v="1899-12-30T00:26:00"/>
    <x v="1"/>
    <x v="0"/>
    <s v="لا يوجد"/>
    <x v="8"/>
    <x v="0"/>
    <s v="العميل ( شهيد مياه ) موجود من بداية الجلسة + دخل الموظف بعد مرور 3 دقائق من الجلسة + الموظف فاتح الكاميرا والقى التحية + طلب من العميل فتح الكاميرا + طلب رقم الاقامة من العميل + بعد ذلك قال للعميل لحظات واغلق الكاميرا + ميوت لمدة جعل العميل ينتظر  4 دقائق + بعد ذلك دخل موظف أخر لمدة 5 ثواني وخرج + أخبر العميل ان باقي 10 ايام ويذهب للجوازات + لم يذكر التقييم نهاية الخدمة"/>
    <s v="الموظف حضر اخر الجلسة ولم تكتمل "/>
    <x v="2"/>
    <s v="https://wforecorder.hrsd.gov.sa/Ultra/DynaAsp/vCRMQuery.aspx?sid=15890582"/>
  </r>
  <r>
    <x v="2"/>
    <d v="1899-12-30T13:46:00"/>
    <d v="1899-12-30T14:00:00"/>
    <d v="1899-12-30T00:14:03"/>
    <x v="10"/>
    <x v="1"/>
    <s v="لا يوجد "/>
    <x v="4"/>
    <x v="1"/>
    <s v="لايوجد ايميل رسمي / دخول محمد الرشيد المستفيد لايوجد موظف ليخدم العميل + العميل ظل ينتظر في الجلسة لمدة 29:08 دقيقة"/>
    <s v="لايوجد"/>
    <x v="1"/>
    <s v="https://wforecorder.hrsd.gov.sa/Ultra/DynaAsp/vCRMQuery.aspx?sid=15905020"/>
  </r>
  <r>
    <x v="2"/>
    <d v="1899-12-30T13:43:00"/>
    <d v="1899-12-30T13:56:00"/>
    <d v="1899-12-30T00:13:08"/>
    <x v="9"/>
    <x v="3"/>
    <s v="غير محددة"/>
    <x v="5"/>
    <x v="1"/>
    <s v="لايوجد ايميل رسمي / دخول محمد الرشيد المستفيد لايوجد موظف ليخدم العميل + العميل ظل ينتظر في الجلسة لمدة 29:08 دقيقة"/>
    <s v="لم يتضح لي ان كان عميل او موظف"/>
    <x v="3"/>
    <s v="https://wforecorder.hrsd.gov.sa/Ultra/DynaAsp/vCRMQuery.aspx?sid=15905033"/>
  </r>
  <r>
    <x v="2"/>
    <d v="1899-12-30T13:39:00"/>
    <d v="1899-12-30T13:54:00"/>
    <d v="1899-12-30T00:14:31"/>
    <x v="0"/>
    <x v="0"/>
    <s v="استفسار / يريد نقل كفالة"/>
    <x v="4"/>
    <x v="1"/>
    <s v="الموظف موجود في الجلسة "/>
    <s v="الموظف"/>
    <x v="2"/>
    <s v="https://wforecorder.hrsd.gov.sa/Ultra/DynaAsp/vCRMQuery.aspx?sid=15905046"/>
  </r>
  <r>
    <x v="2"/>
    <d v="1899-12-30T13:34:00"/>
    <d v="1899-12-30T14:04:00"/>
    <d v="1899-12-30T00:29:02"/>
    <x v="0"/>
    <x v="0"/>
    <s v="طلب / خروج نهائي "/>
    <x v="5"/>
    <x v="0"/>
    <s v="عرف عن نفسه الموظف + طلب منه رقم + طلب منه رقم سجل الشركة + تأكد من رقم الاقامة + تم توضيح للعميل الاشكالية وحلها + تأكد ان العميل لا يريد شيء اخر وراضي عن الخدمة + ولم ينسى التقييم "/>
    <s v="الموظف"/>
    <x v="1"/>
    <s v="https://wforecorder.hrsd.gov.sa/Ultra/DynaAsp/vCRMQuery.aspx?sid=15905504"/>
  </r>
  <r>
    <x v="2"/>
    <d v="1899-12-30T13:34:00"/>
    <d v="1899-12-30T14:00:00"/>
    <d v="1899-12-30T00:26:41"/>
    <x v="2"/>
    <x v="0"/>
    <s v="لا يوجد"/>
    <x v="4"/>
    <x v="1"/>
    <s v="دخول الموظفة noha بإيميل الوزارة + تم تغيير المستخدم الى Meaad + دخول فريق الدعم سلم جميعهم ميوت غادر فريق الدعم 20:14 دقيقة لايوجد صوت ولا فيديو مدة الجلسة 26:41 دقيقة"/>
    <s v="الموظف"/>
    <x v="3"/>
    <s v="https://wforecorder.hrsd.gov.sa/Ultra/DynaAsp/vCRMQuery.aspx?sid=15905507"/>
  </r>
  <r>
    <x v="2"/>
    <d v="1899-12-30T13:31:00"/>
    <d v="1899-12-30T14:00:00"/>
    <d v="1899-12-30T00:29:09"/>
    <x v="1"/>
    <x v="0"/>
    <s v="طلب / خروج نهائي "/>
    <x v="2"/>
    <x v="1"/>
    <s v="نقل كفالة عامل موقوف عن العمل / لازم الكفيل ينقل كفالة العامل"/>
    <s v="الموظف"/>
    <x v="2"/>
    <s v="https://wforecorder.hrsd.gov.sa/Ultra/DynaAsp/vCRMQuery.aspx?sid=15905515"/>
  </r>
  <r>
    <x v="2"/>
    <d v="1899-12-30T13:30:00"/>
    <d v="1899-12-30T14:46:00"/>
    <d v="1899-12-30T01:16:22"/>
    <x v="2"/>
    <x v="0"/>
    <s v="استفسار / مشكلة بالمؤوسسة"/>
    <x v="1"/>
    <x v="1"/>
    <s v="الموظف موجود + يوجد شعار الوزارة من دون وجه الموظف + العميل لم يحضر طوال فترة الجلسة + خرج الموظف بعد 9 دقائق من بداية الجلسة"/>
    <s v="المستفيد"/>
    <x v="1"/>
    <s v="https://wforecorder.hrsd.gov.sa/Ultra/DynaAsp/vCRMQuery.aspx?sid=15905108"/>
  </r>
  <r>
    <x v="2"/>
    <d v="1899-12-30T13:29:00"/>
    <d v="1899-12-30T13:29:00"/>
    <d v="1899-12-30T00:00:08"/>
    <x v="0"/>
    <x v="0"/>
    <s v="لا يوجد"/>
    <x v="2"/>
    <x v="0"/>
    <s v="العميل بقي بالجلسة لمدة 3 دقائق والموظف لم يحضر + بقيت الجلسة لا يوجد احد"/>
    <s v="لايوجد عميل"/>
    <x v="1"/>
    <s v="https://wforecorder.hrsd.gov.sa/Ultra/DynaAsp/vCRMQuery.aspx?sid=15904598"/>
  </r>
  <r>
    <x v="2"/>
    <d v="1899-12-30T13:27:00"/>
    <d v="1899-12-30T13:40:00"/>
    <d v="1899-12-30T00:13:12"/>
    <x v="9"/>
    <x v="3"/>
    <s v="غير محددة"/>
    <x v="3"/>
    <x v="0"/>
    <s v="دخل الموظف محمد بعد بداية الجلسلة 17 ثانية الكاميرا مفتوحه + مفعل الميوت / دخول الموظفة هويدا بعد مرور 5 دقائق و 49 دقيقة + لايوجد كاميرا + الصوت ميوت غادرت الجلسة في وقت 11:57 دقيقة لايوجد عميل لخدمتة"/>
    <s v="الموظف لم يحضر"/>
    <x v="2"/>
    <s v="https://wforecorder.hrsd.gov.sa/Ultra/DynaAsp/vCRMQuery.aspx?sid=15904615"/>
  </r>
  <r>
    <x v="2"/>
    <d v="1899-12-30T13:25:00"/>
    <d v="1899-12-30T13:45:00"/>
    <d v="1899-12-30T00:20:18"/>
    <x v="10"/>
    <x v="1"/>
    <s v="استفسار / نقل كفالة"/>
    <x v="3"/>
    <x v="1"/>
    <s v="مدة المكالمة 16 دقيقة و 20 ثانية عدم دخول العميل طوال فترة الجلسة + لايوجد صوت ولا فيديو"/>
    <s v="خلل في منصة قوى"/>
    <x v="2"/>
    <s v="https://wforecorder.hrsd.gov.sa/Ultra/DynaAsp/vCRMQuery.aspx?sid=15904633"/>
  </r>
  <r>
    <x v="2"/>
    <d v="1899-12-30T13:23:00"/>
    <d v="1899-12-30T13:33:00"/>
    <d v="1899-12-30T00:10:15"/>
    <x v="5"/>
    <x v="0"/>
    <s v="لايوجد"/>
    <x v="4"/>
    <x v="0"/>
    <s v="دخل الموظف محمد بعد بداية الجلسلة 17 ثانية الكاميرا مفتوحه + مفعل الميوت / دخول الموظفة هويدا بعد مرور 5 دقائق و 49 دقيقة + لايوجد كاميرا + الصوت ميوت غادرت الجلسة في وقت 11:57 دقيقة لايوجد عميل لخدمتة"/>
    <s v="العميل لم يحضر "/>
    <x v="0"/>
    <s v="https://wforecorder.hrsd.gov.sa/Ultra/DynaAsp/vCRMQuery.aspx?sid=15904662"/>
  </r>
  <r>
    <x v="3"/>
    <d v="1899-12-30T08:15:02"/>
    <d v="1899-12-30T08:33:14"/>
    <d v="1899-12-30T00:18:12"/>
    <x v="11"/>
    <x v="4"/>
    <s v="لايوجد"/>
    <x v="5"/>
    <x v="0"/>
    <s v="نفس الإشكالية + ظهر اسم يوسف بالمكالمة هل هو المستفيد او الموظف"/>
    <s v="المستفيد"/>
    <x v="2"/>
    <s v="https://wforecorder.hrsd.gov.sa/Ultra/DynaAsp/vCRMQuery.aspx?sid=16037991"/>
  </r>
  <r>
    <x v="3"/>
    <d v="1899-12-30T08:15:02"/>
    <d v="1899-12-30T10:58:24"/>
    <d v="1899-12-30T02:43:20"/>
    <x v="8"/>
    <x v="2"/>
    <s v="لا يوجد"/>
    <x v="3"/>
    <x v="1"/>
    <s v="دخول الموظف لمدة 7 ثواني وانهاء الجلسة"/>
    <s v="لايوجد"/>
    <x v="3"/>
    <s v="https://wforecorder.hrsd.gov.sa/Ultra/DynaAsp/vCRMQuery.aspx?sid=16043895"/>
  </r>
  <r>
    <x v="3"/>
    <d v="1899-12-30T08:15:03"/>
    <d v="1899-12-30T08:41:46"/>
    <d v="1899-12-30T00:26:42"/>
    <x v="1"/>
    <x v="0"/>
    <s v="استفسار"/>
    <x v="5"/>
    <x v="0"/>
    <s v="العميل adel.ammar الموظف hazim ( halsuwailem@hrsd.gov.sa ) مدة المكالمة 1:58 دقيقة دخول الموظف والعميل بعد مرور 26 ثانية + الموظف مفعل الميوت + تغير الموظف عند دقيقه 1 و 45 ثانية (AALDOssri@hrsd.gov.sa) + خروجة من الجلسة + عدم التحدث طوال الجلسة"/>
    <s v="لايوجد"/>
    <x v="2"/>
    <s v="https://wforecorder.hrsd.gov.sa/Ultra/DynaAsp/vCRMQuery.aspx?sid=16037985"/>
  </r>
  <r>
    <x v="3"/>
    <d v="1899-12-30T08:15:04"/>
    <d v="1899-12-30T10:35:05"/>
    <d v="1899-12-30T02:20:00"/>
    <x v="3"/>
    <x v="1"/>
    <s v="طلب / خروج نهائي "/>
    <x v="8"/>
    <x v="0"/>
    <s v="لم يعرف عن نفسة + تم توثيق رقم الاقامة + اعطاه رقم مندوب للسفارة قاله كلمه وقله ابغى خروج نهائي وقاله ان شاء الله يخلصك"/>
    <s v="لا يوجد"/>
    <x v="1"/>
    <s v="https://wforecorder.hrsd.gov.sa/Ultra/DynaAsp/vCRMQuery.aspx?sid=16042786"/>
  </r>
  <r>
    <x v="3"/>
    <d v="1899-12-30T08:23:49"/>
    <d v="1899-12-30T08:29:23"/>
    <d v="1899-12-30T00:05:33"/>
    <x v="12"/>
    <x v="5"/>
    <s v="لا يوجد"/>
    <x v="1"/>
    <x v="0"/>
    <s v="الموظف موجود من بداية الجلسة + لايوجد عميل طوال الجلسة"/>
    <s v="الموظف حضر اخر الجلسة ولم تكتمل "/>
    <x v="3"/>
    <s v="https://wforecorder.hrsd.gov.sa/Ultra/DynaAsp/vCRMQuery.aspx?sid=16037943"/>
  </r>
  <r>
    <x v="4"/>
    <d v="1899-12-30T15:56:00"/>
    <d v="1899-12-30T16:16:00"/>
    <d v="1899-12-30T00:19:30"/>
    <x v="1"/>
    <x v="0"/>
    <s v="طلب / خروج نهائي "/>
    <x v="1"/>
    <x v="1"/>
    <s v="شخصين موجودين لم يتضح لي ان كانو موظفين او عميل وموظف لأن جميعهم ميوت وبدون كاميرا طوال مدة الجلسة"/>
    <s v="الموظف"/>
    <x v="2"/>
    <s v="https://wforecorder.hrsd.gov.sa/Ultra/DynaAsp/vCRMQuery.aspx?sid=16547947"/>
  </r>
  <r>
    <x v="4"/>
    <d v="1899-12-30T15:15:00"/>
    <d v="1899-12-30T15:30:30"/>
    <d v="1899-12-30T00:14:50"/>
    <x v="10"/>
    <x v="1"/>
    <s v="لا يوجد"/>
    <x v="4"/>
    <x v="1"/>
    <s v="عدم حل مشكلة العميل كروت رخصة العمل بسبب منصة قوى "/>
    <s v="لايوجد عميل"/>
    <x v="2"/>
    <s v="https://wforecorder.hrsd.gov.sa/Ultra/DynaAsp/vCRMQuery.aspx?sid=16547525"/>
  </r>
  <r>
    <x v="4"/>
    <d v="1899-12-30T13:57:00"/>
    <d v="1899-12-30T14:20:00"/>
    <d v="1899-12-30T00:23:00"/>
    <x v="27"/>
    <x v="10"/>
    <s v="رخصة عمل"/>
    <x v="4"/>
    <x v="1"/>
    <s v="العميل adel.ammar الموظف hazim ( halsuwailem@hrsd.gov.sa ) مدة المكالمة 1:58 دقيقة دخول الموظف والعميل بعد مرور 26 ثانية + الموظف مفعل الميوت + تغير الموظف عند دقيقه 1 و 45 ثانية (AALDOssri@hrsd.gov.sa) + خروجة من الجلسة + عدم التحدث طوال الجلسة"/>
    <s v="الموظف"/>
    <x v="3"/>
    <s v="https://wforecorder.hrsd.gov.sa/Ultra/DynaAsp/vCRMQuery.aspx?sid=16545291"/>
  </r>
  <r>
    <x v="4"/>
    <d v="1899-12-30T13:57:00"/>
    <d v="1899-12-30T13:57:00"/>
    <d v="1899-12-30T00:00:05"/>
    <x v="14"/>
    <x v="3"/>
    <s v="استفسار"/>
    <x v="8"/>
    <x v="0"/>
    <s v="الموظف والمستفيد موجودين ميوت - الموظف ترك العميل لمدة 45 ثانية . بعد ذلك فتح الكاميرا والقى تحية بالإشارة وكان يكلم في التيلفون . خرج الموظفد دون الحديث دون ان يقول شيء"/>
    <s v="لايوجد"/>
    <x v="2"/>
    <s v="https://wforecorder.hrsd.gov.sa/Ultra/DynaAsp/vCRMQuery.aspx?sid=16545296"/>
  </r>
  <r>
    <x v="4"/>
    <d v="1899-12-30T13:54:00"/>
    <d v="1899-12-30T13:54:00"/>
    <d v="1899-12-30T00:00:14"/>
    <x v="12"/>
    <x v="5"/>
    <s v="طلب / خروج نهائي "/>
    <x v="4"/>
    <x v="1"/>
    <s v="دخول الموظف فهد الى الجلسة - دخول موظف اخر صالح الى الجلسة + جميعهم ميوت + 2:48 لايوجد عميل ليتم خدمتة"/>
    <s v="الموظف"/>
    <x v="3"/>
    <s v="https://wforecorder.hrsd.gov.sa/Ultra/DynaAsp/vCRMQuery.aspx?sid=16545314"/>
  </r>
  <r>
    <x v="4"/>
    <d v="1899-12-30T13:50:00"/>
    <d v="1899-12-30T13:57:00"/>
    <d v="1899-12-30T00:06:46"/>
    <x v="15"/>
    <x v="4"/>
    <s v="غير محددة"/>
    <x v="4"/>
    <x v="0"/>
    <s v="عرفت عن نفسها بالبداية + طلبت رمز تحقق + لم تطلب تقييم الخدمة + نطاق احمر قالت ادخل حاسبة نطاقات وراح تحصل كم تحتاج + لا يوجد كاميرا"/>
    <s v="الموظف لم يحضر"/>
    <x v="2"/>
    <s v="https://wforecorder.hrsd.gov.sa/Ultra/DynaAsp/vCRMQuery.aspx?sid=16545329"/>
  </r>
  <r>
    <x v="4"/>
    <d v="1899-12-30T13:45:00"/>
    <d v="1899-12-30T14:00:00"/>
    <d v="1899-12-30T00:14:20"/>
    <x v="16"/>
    <x v="1"/>
    <s v="لا يوجد"/>
    <x v="2"/>
    <x v="0"/>
    <s v="دخول المتابعة والجودة بايميل غير رسمي من بداية الجلسة حتى دخول العميل فهد نامي علي الحربي بعر مرور 10:42 + العميل تكلم والمتابعة والجودة ميوت +دخول الموظف فهد بايميل الوزارة بعد مرور 15:39 دقيقة رحب بنفسة + فاتح الكاميرا +الصوت واضح / دخول الموظفة بدرية الشموخ 16:47 بايميل غير وزاري وتم خروجها بعد مرور 16:59"/>
    <s v="الموظف"/>
    <x v="3"/>
    <s v="https://wforecorder.hrsd.gov.sa/Ultra/DynaAsp/vCRMQuery.aspx?sid=16545354"/>
  </r>
  <r>
    <x v="4"/>
    <d v="1899-12-30T13:43:00"/>
    <d v="1899-12-30T13:57:00"/>
    <d v="1899-12-30T00:14:17"/>
    <x v="27"/>
    <x v="10"/>
    <s v="استفسار"/>
    <x v="5"/>
    <x v="1"/>
    <s v="الموظف موجود في الجلسة "/>
    <s v="تقنية"/>
    <x v="1"/>
    <s v="https://wforecorder.hrsd.gov.sa/Ultra/DynaAsp/vCRMQuery.aspx?sid=16545380"/>
  </r>
  <r>
    <x v="4"/>
    <d v="1899-12-30T13:36:00"/>
    <d v="1899-12-30T14:00:00"/>
    <d v="1899-12-30T00:23:40"/>
    <x v="18"/>
    <x v="8"/>
    <s v="استفسار"/>
    <x v="3"/>
    <x v="1"/>
    <s v="العميل موجود بداية الجلسة + الموظف دخل بعد مرور 21 دقيقة من المكالمة القى تحية ورد العميل قاله الموظف تفضل . هنا اغلقت الجلسة فجاة"/>
    <s v="الموظف+العميل"/>
    <x v="3"/>
    <s v="https://wforecorder.hrsd.gov.sa/Ultra/DynaAsp/vCRMQuery.aspx?sid=16545427"/>
  </r>
  <r>
    <x v="4"/>
    <d v="1899-12-30T13:27:38"/>
    <d v="1899-12-30T13:37:00"/>
    <d v="1899-12-30T00:10:08"/>
    <x v="19"/>
    <x v="3"/>
    <s v="لا يوجد"/>
    <x v="3"/>
    <x v="1"/>
    <s v="دخل الموظف حتى بعد مرور 7 دقايق وخرج واستمرت الجلسة حتى 11 دقيقة"/>
    <s v="الموظف"/>
    <x v="2"/>
    <s v="https://wforecorder.hrsd.gov.sa/Ultra/DynaAsp/vCRMQuery.aspx?sid=16545619"/>
  </r>
  <r>
    <x v="5"/>
    <d v="1899-12-30T13:56:00"/>
    <d v="1899-12-30T14:00:00"/>
    <d v="1899-12-30T00:03:42"/>
    <x v="27"/>
    <x v="10"/>
    <s v="منشأءة زراعية"/>
    <x v="3"/>
    <x v="0"/>
    <s v="دخل الموظف ووضع خلفية بان الموظف مشغول بخدمة عميل اخر"/>
    <s v="لايوجد موظف"/>
    <x v="2"/>
    <s v="https://wforecorder.hrsd.gov.sa/Ultra/DynaAsp/vCRMQuery.aspx?sid=16757203"/>
  </r>
  <r>
    <x v="5"/>
    <d v="1899-12-30T13:50:00"/>
    <d v="1899-12-30T13:58:00"/>
    <d v="1899-12-30T00:08:44"/>
    <x v="20"/>
    <x v="1"/>
    <s v="لا يوجد "/>
    <x v="3"/>
    <x v="1"/>
    <s v="لايوجد ايميل رسمي / دخول محمد الرشيد المستفيد لايوجد موظف ليخدم العميل + العميل ظل ينتظر في الجلسة لمدة 29:08 دقيقة"/>
    <s v="الموظف"/>
    <x v="2"/>
    <s v="https://wforecorder.hrsd.gov.sa/Ultra/DynaAsp/vCRMQuery.aspx?sid=16757225"/>
  </r>
  <r>
    <x v="5"/>
    <d v="1899-12-30T13:44:00"/>
    <d v="1899-12-30T14:00:00"/>
    <d v="1899-12-30T00:15:55"/>
    <x v="21"/>
    <x v="0"/>
    <s v="رخصة عمل"/>
    <x v="4"/>
    <x v="1"/>
    <s v="بداية الجلسة يوجد شخص Amnah وجلس في الجلسة الافتراضية حتى بعد مرور 10 دقائق من الجلسة . بعد ذلك خرج . وبقيت الجلسة تشتغل حتى نهاية الوقت المحدد وهو 14:26"/>
    <s v="لا يوجد"/>
    <x v="4"/>
    <s v="https://wforecorder.hrsd.gov.sa/Ultra/DynaAsp/vCRMQuery.aspx?sid=16757250"/>
  </r>
  <r>
    <x v="5"/>
    <d v="1899-12-30T13:43:00"/>
    <d v="1899-12-30T13:52:00"/>
    <d v="1899-12-30T00:09:04"/>
    <x v="21"/>
    <x v="0"/>
    <s v="رخصة عمل"/>
    <x v="4"/>
    <x v="0"/>
    <s v="عدم حل مشكلة العميل كروت رخصة العمل بسبب منصة قوى "/>
    <s v="الموظف"/>
    <x v="4"/>
    <s v="https://wforecorder.hrsd.gov.sa/Ultra/DynaAsp/vCRMQuery.aspx?sid=16757267"/>
  </r>
  <r>
    <x v="5"/>
    <d v="1899-12-30T13:41:00"/>
    <d v="1899-12-30T13:51:00"/>
    <d v="1899-12-30T00:10:46"/>
    <x v="8"/>
    <x v="2"/>
    <s v="غير محددة"/>
    <x v="5"/>
    <x v="1"/>
    <s v="تم خدمة العميل من قبل الموظف + الصوت غير واضح يوجد اصوات اخرى عند الموظف "/>
    <s v="العميل لم يحضر "/>
    <x v="2"/>
    <s v="https://wforecorder.hrsd.gov.sa/Ultra/DynaAsp/vCRMQuery.aspx?sid=16757276"/>
  </r>
  <r>
    <x v="5"/>
    <d v="1899-12-30T13:39:00"/>
    <d v="1899-12-30T13:45:00"/>
    <d v="1899-12-30T00:06:20"/>
    <x v="22"/>
    <x v="3"/>
    <s v="غير محددة"/>
    <x v="2"/>
    <x v="1"/>
    <s v="دخول saffar الى الجلسة غير واضح اذا كان مستفيد او موظف + لا يوجد صوت - طول مدة الجلسة"/>
    <s v="العميل "/>
    <x v="2"/>
    <s v="https://wforecorder.hrsd.gov.sa/Ultra/DynaAsp/vCRMQuery.aspx?sid=16757313"/>
  </r>
  <r>
    <x v="5"/>
    <d v="1899-12-30T13:35:00"/>
    <d v="1899-12-30T13:41:00"/>
    <d v="1899-12-30T00:06:09"/>
    <x v="23"/>
    <x v="1"/>
    <s v="غير محددة"/>
    <x v="8"/>
    <x v="1"/>
    <s v="عرف عن نفسه الموظف + طلب منه رقم + طلب منه رقم سجل الشركة + تأكد من رقم الاقامة + تم توضيح للعميل الاشكالية وحلها + تأكد ان العميل لا يريد شيء اخر وراضي عن الخدمة + ولم ينسى التقييم "/>
    <s v="لايوجد"/>
    <x v="1"/>
    <s v="https://wforecorder.hrsd.gov.sa/Ultra/DynaAsp/vCRMQuery.aspx?sid=16757336"/>
  </r>
  <r>
    <x v="5"/>
    <d v="1899-12-30T13:22:00"/>
    <d v="1899-12-30T13:32:00"/>
    <d v="1899-12-30T00:10:07"/>
    <x v="27"/>
    <x v="10"/>
    <s v="غير محددة"/>
    <x v="3"/>
    <x v="0"/>
    <s v=" الموظف عرف عن نفسة + فاتح الكاميرا + الموظف تحقق من رقم الاقامة والمهنة ( العميل عنده بلاغ خروج نهائي وحصل عمل يريد نقل كفالة ) + وضح للعميل الاجراءات الصحيحة + سرعة في الانجاز +  تأكد ان العميل فهم وانه مايحتاج شيء اخر + اغلق الجلسة بشكل ممتاز "/>
    <s v="العميل "/>
    <x v="2"/>
    <s v="https://wforecorder.hrsd.gov.sa/Ultra/DynaAsp/vCRMQuery.aspx?sid=16757598"/>
  </r>
  <r>
    <x v="5"/>
    <d v="1899-12-30T13:20:00"/>
    <d v="1899-12-30T13:43:00"/>
    <d v="1899-12-30T00:23:14"/>
    <x v="18"/>
    <x v="8"/>
    <s v="استفسار"/>
    <x v="1"/>
    <x v="1"/>
    <s v="مدة المكالمة أستغرقت 11 دقيقة و 29 ثانية . عبدالرحمن الدوسري/ لايوجد صوت + فيديو + غير واضح في المكالمة العميل من الموظف تم خروجة ( 10:19 ) من الجلسة"/>
    <s v="لايوجد"/>
    <x v="1"/>
    <s v="https://wforecorder.hrsd.gov.sa/Ultra/DynaAsp/vCRMQuery.aspx?sid=16757634"/>
  </r>
  <r>
    <x v="5"/>
    <d v="1899-12-30T13:17:00"/>
    <d v="1899-12-30T13:17:00"/>
    <d v="1899-12-30T00:00:13"/>
    <x v="12"/>
    <x v="5"/>
    <s v="لايوجد"/>
    <x v="3"/>
    <x v="1"/>
    <s v="دخل العميل بعد مرور 5 ثواني من بداية الجلسة ( دخل شخص اخر بعد مرور 44 ثانية على بداية الجلسة ) ( بعد ذلك دخل الموظف Meaad الى الجلسة بعد مرور 2 دقيقة و 34 ثانية ) لم يعرف عن نفسة فقط بداء المكالمة ب كيف اقدر اخدمك - ( تم الانتهاء من خدمتة  بوقت قصير - باقي المكالمة العميل لم يغلق الجلسة )"/>
    <s v="لايوجد"/>
    <x v="1"/>
    <s v="https://wforecorder.hrsd.gov.sa/Ultra/DynaAsp/vCRMQuery.aspx?sid=16755517"/>
  </r>
  <r>
    <x v="5"/>
    <d v="1899-12-30T13:13:00"/>
    <d v="1899-12-30T13:30:00"/>
    <d v="1899-12-30T00:16:23"/>
    <x v="24"/>
    <x v="9"/>
    <s v="استفسار"/>
    <x v="8"/>
    <x v="0"/>
    <s v="العميل موجود في الجلسة "/>
    <s v="لا يوجد "/>
    <x v="1"/>
    <s v="https://wforecorder.hrsd.gov.sa/Ultra/DynaAsp/vCRMQuery.aspx?sid=16755571"/>
  </r>
  <r>
    <x v="6"/>
    <d v="1899-12-30T13:50:00"/>
    <d v="1899-12-30T14:07:00"/>
    <d v="1899-12-30T00:17:03"/>
    <x v="25"/>
    <x v="0"/>
    <s v="استفسار / انقطاع عن العمل + بلاغ تغيب "/>
    <x v="1"/>
    <x v="1"/>
    <s v="شخصين موجودين لم يتضح لي ان كانو موظفين او عميل وموظف لأن جميعهم ميوت وبدون كاميرا طوال مدة الجلسة"/>
    <s v="تقنية"/>
    <x v="3"/>
    <s v="https://wforecorder.hrsd.gov.sa/Ultra/DynaAsp/vCRMQuery.aspx?sid=16920895"/>
  </r>
  <r>
    <x v="6"/>
    <d v="1899-12-30T13:47:00"/>
    <d v="1899-12-30T14:00:00"/>
    <d v="1899-12-30T00:13:21"/>
    <x v="11"/>
    <x v="4"/>
    <s v="لا يوجد"/>
    <x v="2"/>
    <x v="1"/>
    <s v="دخول عميلين +لايوجد موظف يخدمهم"/>
    <s v="الموظف"/>
    <x v="3"/>
    <s v="https://wforecorder.hrsd.gov.sa/Ultra/DynaAsp/vCRMQuery.aspx?sid=16920090"/>
  </r>
  <r>
    <x v="6"/>
    <d v="1899-12-30T13:43:00"/>
    <d v="1899-12-30T13:48:00"/>
    <d v="1899-12-30T00:05:13"/>
    <x v="26"/>
    <x v="1"/>
    <s v="غير محددة"/>
    <x v="1"/>
    <x v="0"/>
    <s v="دخول المتابعة والجودة بايميل غير رسمي من بداية الجلسة حتى دخول العميل فهد نامي علي الحربي بعر مرور 10:42 + العميل تكلم والمتابعة والجودة ميوت +دخول الموظف فهد بايميل الوزارة بعد مرور 15:39 دقيقة رحب بنفسة + فاتح الكاميرا +الصوت واضح / دخول الموظفة بدرية الشموخ 16:47 بايميل غير وزاري وتم خروجها بعد مرور 16:59"/>
    <s v="لا يوجد"/>
    <x v="1"/>
    <s v="https://wforecorder.hrsd.gov.sa/Ultra/DynaAsp/vCRMQuery.aspx?sid=16920102"/>
  </r>
  <r>
    <x v="6"/>
    <d v="1899-12-30T13:42:00"/>
    <d v="1899-12-30T13:48:00"/>
    <d v="1899-12-30T00:05:13"/>
    <x v="14"/>
    <x v="3"/>
    <s v="لا يوجد"/>
    <x v="5"/>
    <x v="1"/>
    <s v="الموظف موجود بداية الجلسة - تأكد من الكاميرا ثم اغلقها + ظل الموظف ينتظر العميل ( لم يحضر العميل بعد 10 دقائق  )"/>
    <s v="المستفيد"/>
    <x v="2"/>
    <s v="https://wforecorder.hrsd.gov.sa/Ultra/DynaAsp/vCRMQuery.aspx?sid=16920106"/>
  </r>
  <r>
    <x v="6"/>
    <d v="1899-12-30T13:38:00"/>
    <d v="1899-12-30T13:53:00"/>
    <d v="1899-12-30T00:14:36"/>
    <x v="27"/>
    <x v="10"/>
    <s v="لا يوجد"/>
    <x v="4"/>
    <x v="1"/>
    <s v="العميل موجود من بداية الجلسة + دخل الموظف بعد مرور دقيقة + فاتح الكاميرا + لم يعرف عن نفسه + الموظف شرح للعميل الاجراءات الصحيحة ووضح له الاشكالية بالكامل + لم يتأكد ان كان العميل يحتاج شيء اخر + لم يذكر التقييم "/>
    <s v="لا يوجد"/>
    <x v="3"/>
    <s v="https://wforecorder.hrsd.gov.sa/Ultra/DynaAsp/vCRMQuery.aspx?sid=16920123"/>
  </r>
  <r>
    <x v="6"/>
    <d v="1899-12-30T13:36:00"/>
    <d v="1899-12-30T13:55:00"/>
    <d v="1899-12-30T00:18:59"/>
    <x v="28"/>
    <x v="2"/>
    <s v="غير محددة"/>
    <x v="5"/>
    <x v="1"/>
    <s v="الموظف موجود فالجلسة"/>
    <s v="تقنية"/>
    <x v="2"/>
    <s v="https://wforecorder.hrsd.gov.sa/Ultra/DynaAsp/vCRMQuery.aspx?sid=16920145"/>
  </r>
  <r>
    <x v="6"/>
    <d v="1899-12-30T13:17:00"/>
    <d v="1899-12-30T13:28:00"/>
    <d v="1899-12-30T00:11:54"/>
    <x v="29"/>
    <x v="0"/>
    <s v="استفسار"/>
    <x v="8"/>
    <x v="0"/>
    <s v="الموظف موجود بالجلسة لحالة "/>
    <s v="لايوجد عميل"/>
    <x v="3"/>
    <s v="https://wforecorder.hrsd.gov.sa/Ultra/DynaAsp/vCRMQuery.aspx?sid=16919084"/>
  </r>
  <r>
    <x v="6"/>
    <d v="1899-12-30T13:14:00"/>
    <d v="1899-12-30T13:25:00"/>
    <d v="1899-12-30T00:10:39"/>
    <x v="30"/>
    <x v="3"/>
    <s v="غير محددة"/>
    <x v="4"/>
    <x v="1"/>
    <s v="مدة المكالمة استغرقت 18 دقيقة و 10 ثواني ( بندرلا يوجد صوت + فيديو + غير واضح في المكالمة العميل من الموظف . في الدقيقة 4:45 تم انقسام الشاشة وتكرر اسم بندر تم خروجة 4:48 ( انتهت الجلسة كاملة 18:10 )"/>
    <s v="العميل لم يحضر "/>
    <x v="3"/>
    <s v="https://wforecorder.hrsd.gov.sa/Ultra/DynaAsp/vCRMQuery.aspx?sid=16919117"/>
  </r>
  <r>
    <x v="6"/>
    <d v="1899-12-30T13:13:00"/>
    <d v="1899-12-30T13:31:00"/>
    <d v="1899-12-30T00:17:21"/>
    <x v="31"/>
    <x v="3"/>
    <s v="استفسار / نقل كفالة"/>
    <x v="4"/>
    <x v="1"/>
    <s v="Moamen موجود بالجلسة -  غير ظاهر لي انه الموظف او العميل طوال مدة الجلسة ميوت استغرق الوقت 26 دقيقة ولا يوجد احد"/>
    <s v="لايوجد"/>
    <x v="2"/>
    <s v="https://wforecorder.hrsd.gov.sa/Ultra/DynaAsp/vCRMQuery.aspx?sid=16919130"/>
  </r>
  <r>
    <x v="6"/>
    <d v="1899-12-30T13:07:00"/>
    <d v="1899-12-30T13:12:00"/>
    <d v="1899-12-30T00:05:32"/>
    <x v="27"/>
    <x v="10"/>
    <s v="غير محددة"/>
    <x v="2"/>
    <x v="1"/>
    <s v="دخول الموظف من بداية الجلسة لايوجد عميل"/>
    <s v="الموظف"/>
    <x v="4"/>
    <s v="https://wforecorder.hrsd.gov.sa/Ultra/DynaAsp/vCRMQuery.aspx?sid=16919207"/>
  </r>
  <r>
    <x v="7"/>
    <d v="2025-08-31T13:10:00"/>
    <d v="2025-08-31T13:19:00"/>
    <d v="1899-12-30T00:08:51"/>
    <x v="4"/>
    <x v="0"/>
    <s v="لا يوجد"/>
    <x v="2"/>
    <x v="0"/>
    <s v="دخول العميل محمود للجلسة 00:04 / دخول الموظف oudah بايميل الوزارة بعد مرور 2:28 دقيقة طلب الموظف من العميل ارفاق الوثائق  لكن المستفيد داخل من الهاتف ممايصعب ارفاق الوثائق"/>
    <s v="لايوجد عميل"/>
    <x v="2"/>
    <s v="https://wforecorder.hrsd.gov.sa/Ultra/DynaAsp/vCRMQuery.aspx?sid=16973577"/>
  </r>
  <r>
    <x v="7"/>
    <d v="2025-08-31T13:10:00"/>
    <d v="2025-08-31T13:10:00"/>
    <d v="1899-12-30T00:00:27"/>
    <x v="4"/>
    <x v="0"/>
    <s v="استفسار"/>
    <x v="1"/>
    <x v="1"/>
    <s v="الموظف موجود من بداية الجلسة + لايوجد عميل طوال الجلسة"/>
    <s v="لم يتضح لي ان كان عميل او موظف"/>
    <x v="3"/>
    <s v="https://wforecorder.hrsd.gov.sa/Ultra/DynaAsp/vCRMQuery.aspx?sid=16973582"/>
  </r>
  <r>
    <x v="7"/>
    <d v="2025-08-31T12:55:00"/>
    <d v="2025-08-31T13:04:00"/>
    <d v="1899-12-30T00:08:42"/>
    <x v="4"/>
    <x v="0"/>
    <s v="غير محددة"/>
    <x v="4"/>
    <x v="1"/>
    <s v="العميل موجود من بداية الجلسة"/>
    <s v="العميل لم يحضر "/>
    <x v="0"/>
    <s v="https://wforecorder.hrsd.gov.sa/Ultra/DynaAsp/vCRMQuery.aspx?sid=16973869"/>
  </r>
  <r>
    <x v="7"/>
    <d v="2025-08-31T12:01:00"/>
    <d v="2025-08-31T12:15:00"/>
    <d v="1899-12-30T00:13:11"/>
    <x v="33"/>
    <x v="1"/>
    <s v="غير محددة"/>
    <x v="8"/>
    <x v="1"/>
    <s v="العميل موجود في الجلسة "/>
    <s v="لايوجد موظف"/>
    <x v="2"/>
    <s v="https://wforecorder.hrsd.gov.sa/Ultra/DynaAsp/vCRMQuery.aspx?sid=16971175"/>
  </r>
  <r>
    <x v="7"/>
    <d v="2025-08-31T10:57:00"/>
    <d v="2025-08-31T11:04:00"/>
    <d v="1899-12-30T00:06:34"/>
    <x v="34"/>
    <x v="4"/>
    <s v="لا يوجد"/>
    <x v="4"/>
    <x v="0"/>
    <s v="تأخر الموظفة على العميل 3 دقايق + لم يتم التعريف عن نفسها + اخذت معلومات العميل وقالت بشيك لك بالداخلية واتواصل معك وانهت المكالمة بدون ذكر التقييم مع نهاية المكالمة ( خرج الموظف والعميل في وقت 7 دقائق ) رجعت الموظفة والعميل بعد دقيقتين للجلسة . لاخذ رمز كود وبعد ذلك طلعو بقيت المكالمة بدون احد"/>
    <s v="تقنية"/>
    <x v="3"/>
    <s v="https://wforecorder.hrsd.gov.sa/Ultra/DynaAsp/vCRMQuery.aspx?sid=16969022"/>
  </r>
  <r>
    <x v="7"/>
    <d v="2025-08-31T10:47:00"/>
    <d v="2025-08-31T10:52:00"/>
    <d v="1899-12-30T00:04:41"/>
    <x v="34"/>
    <x v="4"/>
    <s v="استفسار"/>
    <x v="2"/>
    <x v="1"/>
    <s v="دخول ماجد الى الجلسة انتظار حتى 2:00 دخول الموظف Mashael 2:06 بعدها خرجت دخل عبدالرحمن الدوسري موظف غير واضح في الجلسة نوع الخدمة الصوت غير واضح واللهجة ايضاً لكن تم خدمة العميل"/>
    <s v="لايوجد"/>
    <x v="3"/>
    <s v="https://wforecorder.hrsd.gov.sa/Ultra/DynaAsp/vCRMQuery.aspx?sid=16967366"/>
  </r>
  <r>
    <x v="7"/>
    <d v="2025-08-31T10:13:00"/>
    <d v="2025-08-31T10:18:00"/>
    <d v="1899-12-30T00:05:23"/>
    <x v="35"/>
    <x v="4"/>
    <s v="استفسار / الغاء بلاغ + نقل كفالة"/>
    <x v="3"/>
    <x v="1"/>
    <s v="دخل الموظف ووضع خلفية بان الموظف مشغول بخدمة عميل اخر"/>
    <s v="لا يوجد"/>
    <x v="3"/>
    <s v="https://wforecorder.hrsd.gov.sa/Ultra/DynaAsp/vCRMQuery.aspx?sid=16966050"/>
  </r>
  <r>
    <x v="8"/>
    <d v="2025-01-09T09:04:00"/>
    <d v="2025-01-09T09:30:00"/>
    <d v="1899-12-30T00:26:13"/>
    <x v="27"/>
    <x v="10"/>
    <s v="لا يوجد"/>
    <x v="4"/>
    <x v="0"/>
    <s v="فتح الكاميرا الموظف عرف عن نفسة بعد ذلك اغلقها + الصوت غير واضح يوجد ازعاج + اسلوب غير احترافي انهاء المكالمة + لم يطلب التقييم نهاية الخدمة + يبغى اخلاء طرف من الشركة + قاله اطلب موعد عن العلاقات العمالية "/>
    <s v="لا يوجد"/>
    <x v="2"/>
    <s v="https://wforecorder.hrsd.gov.sa/Ultra/DynaAsp/vCRMQuery.aspx?sid=16983490"/>
  </r>
  <r>
    <x v="8"/>
    <d v="2025-01-09T11:46:00"/>
    <d v="2025-01-09T12:00:00"/>
    <d v="1899-12-30T00:13:45"/>
    <x v="27"/>
    <x v="10"/>
    <s v="استفسار / انقطاع عن العمل + بلاغ تغيب "/>
    <x v="2"/>
    <x v="1"/>
    <s v="يوجد شخص بأسم ( سعاد حسن ) غير واضح ان كان موظف او عميل - موجود من بداية الجلسة حتى 11 دقيقة و 44 ثانية خرج . بعد ذلك دخل وخرج 3 مرات + لا يوجد صوت + بقي في الجلسة كاملة."/>
    <s v="لا يوجد"/>
    <x v="1"/>
    <s v="https://wforecorder.hrsd.gov.sa/Ultra/DynaAsp/vCRMQuery.aspx?sid=16990081"/>
  </r>
  <r>
    <x v="8"/>
    <d v="2025-01-09T11:54:00"/>
    <d v="2025-01-09T12:04:00"/>
    <d v="1899-12-30T00:10:13"/>
    <x v="38"/>
    <x v="3"/>
    <s v="لا يوجد"/>
    <x v="2"/>
    <x v="1"/>
    <s v="الموظف موجود من بداية الجلسة  + فاتح الكاميرا + أنتظر العميل طوال مدة الجلسة"/>
    <s v="المستفيد"/>
    <x v="1"/>
    <s v="https://wforecorder.hrsd.gov.sa/Ultra/DynaAsp/vCRMQuery.aspx?sid=16991726"/>
  </r>
  <r>
    <x v="8"/>
    <d v="2025-01-09T11:58:00"/>
    <d v="2025-01-09T12:17:00"/>
    <d v="1899-12-30T00:19:00"/>
    <x v="39"/>
    <x v="0"/>
    <s v="رخصة عمل"/>
    <x v="3"/>
    <x v="0"/>
    <s v="بداية الجلسة موجود عميل او موظف بعد مرور 35 ثانية خرج وضلت الجلسة لايوجد بها احد"/>
    <s v="لا يوجد"/>
    <x v="3"/>
    <s v="https://wforecorder.hrsd.gov.sa/Ultra/DynaAsp/vCRMQuery.aspx?sid=16991687"/>
  </r>
  <r>
    <x v="8"/>
    <d v="2025-01-09T11:59:00"/>
    <d v="2025-01-09T12:03:00"/>
    <d v="1899-12-30T00:04:25"/>
    <x v="27"/>
    <x v="10"/>
    <s v="غير محددة"/>
    <x v="4"/>
    <x v="1"/>
    <s v="دخل الموظف بإيميل الوزارة Mashal + دخول الموظفة نوال بعد مرور 3:16 دقيقة جميعهم ميوت لا يوجد عميل لخدمته مدة المكالمة ( 29 ) من بداية المكالمة حتى الانتهاء ميوت"/>
    <s v="لايوجد"/>
    <x v="1"/>
    <s v="https://wforecorder.hrsd.gov.sa/Ultra/DynaAsp/vCRMQuery.aspx?sid=16991672"/>
  </r>
  <r>
    <x v="8"/>
    <d v="2025-01-09T10:48:00"/>
    <d v="2025-01-09T11:00:00"/>
    <d v="1899-12-30T00:11:36"/>
    <x v="40"/>
    <x v="3"/>
    <s v="استفسار"/>
    <x v="1"/>
    <x v="0"/>
    <s v="الموظف موجود من بداية الجلسة + لايوجد عميل طوال الجلسة"/>
    <s v="لا يوجد"/>
    <x v="3"/>
    <s v="https://wforecorder.hrsd.gov.sa/Ultra/DynaAsp/vCRMQuery.aspx?sid=16989400"/>
  </r>
  <r>
    <x v="8"/>
    <d v="2025-01-09T10:14:00"/>
    <d v="2025-01-09T10:30:00"/>
    <d v="1899-12-30T00:15:52"/>
    <x v="40"/>
    <x v="3"/>
    <s v="رخصة عمل"/>
    <x v="8"/>
    <x v="1"/>
    <s v="شخصين موجودين لم يتضح لي ان كانو موظفين او عميل وموظف لأن جميعهم ميوت وبدون كاميرا طوال مدة الجلسة"/>
    <s v="لايوجد موظف"/>
    <x v="3"/>
    <s v="https://wforecorder.hrsd.gov.sa/Ultra/DynaAsp/vCRMQuery.aspx?sid=16985873"/>
  </r>
  <r>
    <x v="8"/>
    <d v="2025-01-09T09:51:00"/>
    <d v="2025-01-09T09:59:00"/>
    <d v="1899-12-30T00:07:54"/>
    <x v="40"/>
    <x v="3"/>
    <s v="لا يوجد"/>
    <x v="3"/>
    <x v="1"/>
    <s v="نقل كفالة عامل موقوف عن العمل / لازم الكفيل ينقل كفالة العامل"/>
    <s v="الموظف"/>
    <x v="3"/>
    <s v="https://wforecorder.hrsd.gov.sa/Ultra/DynaAsp/vCRMQuery.aspx?sid=16986370"/>
  </r>
  <r>
    <x v="8"/>
    <d v="2025-01-09T09:03:00"/>
    <d v="2025-01-09T09:18:00"/>
    <d v="1899-12-30T00:14:59"/>
    <x v="41"/>
    <x v="2"/>
    <s v="لا يوجد"/>
    <x v="2"/>
    <x v="0"/>
    <s v="مدة المكالمة أستغرقت 11 دقيقة و 29 ثانية . عبدالرحمن الدوسري/ لايوجد صوت + فيديو + غير واضح في المكالمة العميل من الموظف تم خروجة ( 10:19 ) من الجلسة"/>
    <s v="الموظف"/>
    <x v="3"/>
    <s v="https://wforecorder.hrsd.gov.sa/Ultra/DynaAsp/vCRMQuery.aspx?sid=16983503"/>
  </r>
  <r>
    <x v="8"/>
    <d v="2025-01-09T11:10:00"/>
    <d v="2025-01-09T11:35:00"/>
    <d v="1899-12-30T00:25:27"/>
    <x v="42"/>
    <x v="9"/>
    <s v="غير محددة"/>
    <x v="4"/>
    <x v="1"/>
    <s v="دخل الموظف بإيميل الوزارة Mashal + دخول الموظفة نوال بعد مرور 3:16 دقيقة جميعهم ميوت لا يوجد عميل لخدمته مدة المكالمة ( 29 ) من بداية المكالمة حتى الانتهاء ميوت"/>
    <s v="الموظف "/>
    <x v="3"/>
    <s v="https://wforecorder.hrsd.gov.sa/Ultra/DynaAsp/vCRMQuery.aspx?sid=16988842"/>
  </r>
  <r>
    <x v="9"/>
    <d v="2025-02-09T09:00:00"/>
    <d v="2025-02-09T09:30:00"/>
    <d v="1899-12-30T00:30:41"/>
    <x v="43"/>
    <x v="5"/>
    <s v="مراجعة / يريد خروج نهائي "/>
    <x v="4"/>
    <x v="0"/>
    <s v="الموظف فقط كان موجود لمدة قصيرة جداً وانتهت المكالمة"/>
    <s v="لايوجد عميل"/>
    <x v="3"/>
    <s v="https://wforecorder.hrsd.gov.sa/Ultra/DynaAsp/vCRMQuery.aspx?sid=17005897"/>
  </r>
  <r>
    <x v="9"/>
    <d v="2025-02-09T13:25:00"/>
    <d v="2025-02-09T13:26:00"/>
    <d v="1899-12-30T00:00:49"/>
    <x v="44"/>
    <x v="1"/>
    <s v="تسجيل هروب - لتأخر في تسجيل العقد "/>
    <x v="3"/>
    <x v="1"/>
    <s v="بداية الجلسة موجود عميل او موظف بعد مرور 35 ثانية خرج وضلت الجلسة لايوجد بها احد"/>
    <s v="الموظف+العميل"/>
    <x v="3"/>
    <s v="https://wforecorder.hrsd.gov.sa/Ultra/DynaAsp/vCRMQuery.aspx?sid=17017463"/>
  </r>
  <r>
    <x v="9"/>
    <d v="2025-02-09T09:15:00"/>
    <d v="2025-02-09T10:03:00"/>
    <d v="1899-12-30T00:47:27"/>
    <x v="44"/>
    <x v="1"/>
    <s v="استفسار"/>
    <x v="2"/>
    <x v="0"/>
    <s v="دخول العميل وخروجة بسرعة"/>
    <s v="لايوجد موظف"/>
    <x v="1"/>
    <s v="https://wforecorder.hrsd.gov.sa/Ultra/DynaAsp/vCRMQuery.aspx?sid=17008941"/>
  </r>
  <r>
    <x v="9"/>
    <d v="2025-02-09T12:21:00"/>
    <d v="2025-02-09T12:29:00"/>
    <d v="1899-12-30T00:07:51"/>
    <x v="45"/>
    <x v="9"/>
    <s v="غير محددة"/>
    <x v="3"/>
    <x v="0"/>
    <s v="دخول عميلين +لايوجد موظف يخدمهم"/>
    <s v="تقنية"/>
    <x v="3"/>
    <s v="https://wforecorder.hrsd.gov.sa/Ultra/DynaAsp/vCRMQuery.aspx?sid=17014843"/>
  </r>
  <r>
    <x v="9"/>
    <d v="2025-02-09T11:16:00"/>
    <d v="2025-02-09T11:25:00"/>
    <d v="1899-12-30T00:09:21"/>
    <x v="45"/>
    <x v="9"/>
    <s v="غير محددة"/>
    <x v="4"/>
    <x v="0"/>
    <s v="الموظف كان متواجد بعد 1 دقيقة و 16 ثانية انضم المستفيد للجلسة - لايوجد صوت جميعهم ميوت انضم بعد ذلك موظف اخر في نفس الجلسة Saad ألقى التحية وعرف عن نفسة وضح للعميل كل المعلومات المطلوبة ووجه للقسم الصحيح بأسلوب ممتاز وأنهى الجلسة بكل احترافية"/>
    <s v="العميل لم يحضر "/>
    <x v="3"/>
    <s v="https://wforecorder.hrsd.gov.sa/Ultra/DynaAsp/vCRMQuery.aspx?sid=17010875"/>
  </r>
  <r>
    <x v="9"/>
    <d v="2025-02-09T10:00:00"/>
    <d v="2025-02-09T10:15:00"/>
    <d v="1899-12-30T00:15:36"/>
    <x v="15"/>
    <x v="4"/>
    <s v="غير محددة"/>
    <x v="3"/>
    <x v="0"/>
    <s v="الموظف والمستفيد موجودين ميوت - الموظف ترك العميل لمدة 45 ثانية . بعد ذلك فتح الكاميرا والقى تحية بالإشارة وكان يكلم في التيلفون . خرج الموظفد دون الحديث دون ان يقول شيء"/>
    <s v="تقنية"/>
    <x v="0"/>
    <s v="https://wforecorder.hrsd.gov.sa/Ultra/DynaAsp/vCRMQuery.aspx?sid=17008444"/>
  </r>
  <r>
    <x v="9"/>
    <d v="2025-02-09T09:31:00"/>
    <d v="2025-02-09T09:45:00"/>
    <d v="1899-12-30T00:13:29"/>
    <x v="15"/>
    <x v="4"/>
    <s v="استفسار"/>
    <x v="8"/>
    <x v="1"/>
    <s v="الموظف موجود فالجلسة"/>
    <s v="الموظف"/>
    <x v="2"/>
    <s v="https://wforecorder.hrsd.gov.sa/Ultra/DynaAsp/vCRMQuery.aspx?sid=17006962"/>
  </r>
  <r>
    <x v="10"/>
    <d v="2025-02-09T09:10:00"/>
    <d v="2025-02-09T09:18:00"/>
    <d v="1899-12-30T00:07:53"/>
    <x v="46"/>
    <x v="8"/>
    <s v="استفسار / مشكلة بالمؤوسسة"/>
    <x v="5"/>
    <x v="1"/>
    <s v="الموظف موجود لكن العميل لم يحضر"/>
    <s v="العميل لم يحضر "/>
    <x v="1"/>
    <s v="https://wforecorder.hrsd.gov.sa/Ultra/DynaAsp/vCRMQuery.aspx?sid=17005494"/>
  </r>
  <r>
    <x v="9"/>
    <d v="2025-02-09T09:56:00"/>
    <d v="2025-02-09T10:11:00"/>
    <d v="1899-12-30T00:14:54"/>
    <x v="46"/>
    <x v="8"/>
    <s v="رخصة عمل"/>
    <x v="8"/>
    <x v="0"/>
    <s v="مدة المكالمة 2 دقيقة و 42 ثانية ( لايوجد صوت + فيديو + عدم دخول العميل للجلسة )"/>
    <s v="العميل لم يحضر "/>
    <x v="3"/>
    <s v="https://wforecorder.hrsd.gov.sa/Ultra/DynaAsp/vCRMQuery.aspx?sid=17008574"/>
  </r>
  <r>
    <x v="0"/>
    <d v="1899-12-30T15:10:17"/>
    <d v="1899-12-30T15:17:00"/>
    <d v="1899-12-30T00:06:43"/>
    <x v="0"/>
    <x v="0"/>
    <s v="تسليم وثائق"/>
    <x v="1"/>
    <x v="0"/>
    <s v="الموظف موجود لكن العميل لم يحضر"/>
    <s v="تقنية"/>
    <x v="1"/>
    <s v="https://wforecorder.hrsd.gov.sa/Ultra/DynaAsp/vCRMQuery.aspx?sid=15876517"/>
  </r>
  <r>
    <x v="0"/>
    <d v="1899-12-30T13:58:16"/>
    <d v="1899-12-30T14:00:26"/>
    <d v="1899-12-30T00:02:10"/>
    <x v="0"/>
    <x v="0"/>
    <s v="غير محددة"/>
    <x v="5"/>
    <x v="1"/>
    <s v="دخول الموظف فهد الى الجلسة - دخول موظف اخر صالح الى الجلسة + جميعهم ميوت + 2:48 لايوجد عميل ليتم خدمتة"/>
    <s v="لا يوجد موظف"/>
    <x v="3"/>
    <s v="https://wforecorder.hrsd.gov.sa/Ultra/DynaAsp/vCRMQuery.aspx?sid=15874518"/>
  </r>
  <r>
    <x v="0"/>
    <d v="1899-12-30T13:57:58"/>
    <d v="1899-12-30T13:59:56"/>
    <d v="1899-12-30T00:01:58"/>
    <x v="1"/>
    <x v="0"/>
    <s v="بلاغات التغيب"/>
    <x v="5"/>
    <x v="1"/>
    <s v="تم التعريف عن نفسة + فاتح الكاميرا + تم توجيه العميل الى منصة قوى + طلب من العميل رسالة تثبت عن تحويل قوى الى الوزارة + يوجد 2 موظف + ( العميل 3 مره يحجز جلسة) +  لم يطلب تقييم الخدمة + التعامل غير جيد"/>
    <s v="المستفيد"/>
    <x v="1"/>
    <s v="https://wforecorder.hrsd.gov.sa/Ultra/DynaAsp/vCRMQuery.aspx?sid=15874520"/>
  </r>
  <r>
    <x v="0"/>
    <d v="1899-12-30T13:57:40"/>
    <d v="1899-12-30T14:00:22"/>
    <d v="1899-12-30T00:02:42"/>
    <x v="2"/>
    <x v="0"/>
    <s v="استفسار"/>
    <x v="1"/>
    <x v="1"/>
    <s v="الموظف موجود من بداية الجلسة + لايوجد عميل طوال الجلسة"/>
    <s v="الموظف"/>
    <x v="3"/>
    <s v="https://wforecorder.hrsd.gov.sa/Ultra/DynaAsp/vCRMQuery.aspx?sid=15874527"/>
  </r>
  <r>
    <x v="0"/>
    <d v="1899-12-30T13:54:22"/>
    <d v="1899-12-30T14:10:42"/>
    <d v="1899-12-30T00:16:20"/>
    <x v="3"/>
    <x v="1"/>
    <s v="لايوجد"/>
    <x v="1"/>
    <x v="0"/>
    <s v="العميل موجود من بداية الجلسة"/>
    <s v="الموظف"/>
    <x v="2"/>
    <s v="https://wforecorder.hrsd.gov.sa/Ultra/DynaAsp/vCRMQuery.aspx?sid=15874533"/>
  </r>
  <r>
    <x v="0"/>
    <d v="1899-12-30T13:53:12"/>
    <d v="1899-12-30T13:54:04"/>
    <d v="1899-12-30T00:00:52"/>
    <x v="4"/>
    <x v="0"/>
    <s v="غير محددة"/>
    <x v="4"/>
    <x v="1"/>
    <s v="دخل العميل بعد مرور 5 ثواني من بداية الجلسة ( دخل شخص اخر بعد مرور 44 ثانية على بداية الجلسة ) ( بعد ذلك دخل الموظف Meaad الى الجلسة بعد مرور 2 دقيقة و 34 ثانية ) لم يعرف عن نفسة فقط بداء المكالمة ب كيف اقدر اخدمك - ( تم الانتهاء من خدمتة  بوقت قصير - باقي المكالمة العميل لم يغلق الجلسة )"/>
    <s v="الموظف"/>
    <x v="3"/>
    <s v="https://wforecorder.hrsd.gov.sa/Ultra/DynaAsp/vCRMQuery.aspx?sid=15874540"/>
  </r>
  <r>
    <x v="0"/>
    <d v="1899-12-30T13:52:57"/>
    <d v="1899-12-30T14:00:18"/>
    <d v="1899-12-30T00:07:21"/>
    <x v="2"/>
    <x v="0"/>
    <s v="استفسار / سجلات تجارية"/>
    <x v="2"/>
    <x v="1"/>
    <s v="دخول الموظفة noha بإيميل الوزارة + تم تغيير المستخدم الى Meaad + دخول فريق الدعم سلم جميعهم ميوت غادر فريق الدعم 20:14 دقيقة لايوجد صوت ولا فيديو مدة الجلسة 26:41 دقيقة"/>
    <s v="مشكلة بالفرع"/>
    <x v="3"/>
    <s v="https://wforecorder.hrsd.gov.sa/Ultra/DynaAsp/vCRMQuery.aspx?sid=15874543"/>
  </r>
  <r>
    <x v="0"/>
    <d v="1899-12-30T13:49:00"/>
    <d v="1899-12-30T14:00:30"/>
    <d v="1899-12-30T00:11:30"/>
    <x v="5"/>
    <x v="0"/>
    <s v="لايوجد"/>
    <x v="8"/>
    <x v="0"/>
    <s v="بداية الجلسة موجود عميل او موظف بعد مرور 35 ثانية خرج وضلت الجلسة لايوجد بها احد"/>
    <s v="العميل لم يحضر "/>
    <x v="3"/>
    <s v="https://wforecorder.hrsd.gov.sa/Ultra/DynaAsp/vCRMQuery.aspx?sid=15874563"/>
  </r>
  <r>
    <x v="0"/>
    <d v="1899-12-30T13:48:38"/>
    <d v="1899-12-30T14:06:49"/>
    <d v="1899-12-30T00:18:11"/>
    <x v="2"/>
    <x v="0"/>
    <s v="لا يوجد"/>
    <x v="1"/>
    <x v="0"/>
    <s v="الموظف موجود في الجلسة "/>
    <s v="لا يوجد"/>
    <x v="3"/>
    <s v="https://wforecorder.hrsd.gov.sa/Ultra/DynaAsp/vCRMQuery.aspx?sid=15874567"/>
  </r>
  <r>
    <x v="0"/>
    <d v="1899-12-30T13:48:21"/>
    <d v="1899-12-30T14:00:47"/>
    <d v="1899-12-30T00:12:26"/>
    <x v="2"/>
    <x v="0"/>
    <s v="غير محددة"/>
    <x v="8"/>
    <x v="1"/>
    <s v="العميل موجود في الجلسة "/>
    <s v="لا يوجد "/>
    <x v="3"/>
    <s v="https://wforecorder.hrsd.gov.sa/Ultra/DynaAsp/vCRMQuery.aspx?sid=15874569"/>
  </r>
  <r>
    <x v="0"/>
    <d v="1899-12-30T13:47:24"/>
    <d v="1899-12-30T13:59:51"/>
    <d v="1899-12-30T00:12:27"/>
    <x v="2"/>
    <x v="0"/>
    <s v="بلاغات التغيب"/>
    <x v="3"/>
    <x v="0"/>
    <s v="الموظف كان متواجد بعد 1 دقيقة و 16 ثانية انضم المستفيد للجلسة - لايوجد صوت جميعهم ميوت انضم بعد ذلك موظف اخر في نفس الجلسة Saad ألقى التحية وعرف عن نفسة وضح للعميل كل المعلومات المطلوبة ووجه للقسم الصحيح بأسلوب ممتاز وأنهى الجلسة بكل احترافية"/>
    <s v="الموظف"/>
    <x v="3"/>
    <s v="https://wforecorder.hrsd.gov.sa/Ultra/DynaAsp/vCRMQuery.aspx?sid=15874571"/>
  </r>
  <r>
    <x v="0"/>
    <d v="1899-12-30T13:46:47"/>
    <d v="1899-12-30T13:57:15"/>
    <d v="1899-12-30T00:10:28"/>
    <x v="0"/>
    <x v="0"/>
    <s v="لايوجد"/>
    <x v="3"/>
    <x v="1"/>
    <s v="دخول الموظف من بداية الجلسة لايوجد عميل"/>
    <s v="المعاملة غير احترافية نهائياً"/>
    <x v="1"/>
    <s v="https://wforecorder.hrsd.gov.sa/Ultra/DynaAsp/vCRMQuery.aspx?sid=15874575"/>
  </r>
  <r>
    <x v="0"/>
    <d v="1899-12-30T13:46:22"/>
    <d v="1899-12-30T14:00:48"/>
    <d v="1899-12-30T00:14:26"/>
    <x v="6"/>
    <x v="1"/>
    <s v="لا يوجد"/>
    <x v="1"/>
    <x v="0"/>
    <s v="دخول عميلين +لايوجد موظف يخدمهم"/>
    <s v="لايوجد عميل"/>
    <x v="3"/>
    <s v="https://wforecorder.hrsd.gov.sa/Ultra/DynaAsp/vCRMQuery.aspx?sid=15874574"/>
  </r>
  <r>
    <x v="0"/>
    <d v="1899-12-30T13:45:27"/>
    <d v="1899-12-30T14:04:05"/>
    <d v="1899-12-30T00:18:38"/>
    <x v="7"/>
    <x v="1"/>
    <s v="لا يوجد"/>
    <x v="3"/>
    <x v="1"/>
    <s v="دخل الموظف حتى بعد مرور 7 دقايق وخرج واستمرت الجلسة حتى 11 دقيقة"/>
    <s v="الموظف لم يحضر"/>
    <x v="1"/>
    <s v="https://wforecorder.hrsd.gov.sa/Ultra/DynaAsp/vCRMQuery.aspx?sid=15874579"/>
  </r>
  <r>
    <x v="0"/>
    <d v="1899-12-30T13:44:45"/>
    <d v="1899-12-30T14:01:17"/>
    <d v="1899-12-30T00:16:32"/>
    <x v="6"/>
    <x v="1"/>
    <s v="بلاغات التغيب"/>
    <x v="8"/>
    <x v="0"/>
    <s v="العميل بقي بالجلسة لمدة 3 دقائق والموظف لم يحضر + بقيت الجلسة لا يوجد احد"/>
    <s v="لايوجد موظف"/>
    <x v="2"/>
    <s v="https://wforecorder.hrsd.gov.sa/Ultra/DynaAsp/vCRMQuery.aspx?sid=15874586"/>
  </r>
  <r>
    <x v="11"/>
    <d v="1899-12-30T09:15:00"/>
    <d v="1899-12-30T09:28:45"/>
    <d v="1899-12-30T00:13:45"/>
    <x v="2"/>
    <x v="0"/>
    <s v="استفسار"/>
    <x v="4"/>
    <x v="1"/>
    <s v="العميل موجود من بداية الجلسة + دخل الموظف بعد مرور 3 دقائق"/>
    <s v="الموظف"/>
    <x v="3"/>
    <s v="https://wforecorder.hrsd.gov.sa/Ultra/DynaAsp/vCRMQuery.aspx?sid=15874540"/>
  </r>
  <r>
    <x v="12"/>
    <d v="1899-12-30T10:30:00"/>
    <d v="1899-12-30T10:42:30"/>
    <d v="1899-12-30T00:12:30"/>
    <x v="9"/>
    <x v="3"/>
    <s v="رخصة عمل"/>
    <x v="2"/>
    <x v="1"/>
    <s v="الموظف عرف عن نفسة + فاتح الكاميرا + وضح للعميل الاجراءات الصحيحة"/>
    <s v="لا يوجد"/>
    <x v="2"/>
    <s v="https://wforecorder.hrsd.gov.sa/Ultra/DynaAsp/vCRMQuery.aspx?sid=15874543"/>
  </r>
  <r>
    <x v="13"/>
    <d v="1899-12-30T11:45:00"/>
    <d v="1899-12-30T11:59:20"/>
    <d v="1899-12-30T00:14:20"/>
    <x v="7"/>
    <x v="1"/>
    <s v="تسليم وثائق"/>
    <x v="8"/>
    <x v="1"/>
    <s v="عرف عن نفسه الموظف + طلب منه رقم + تأكد من رقم الاقامة + تم توضيح للعميل الاشكالية وحلها"/>
    <s v="تقنية"/>
    <x v="1"/>
    <s v="https://wforecorder.hrsd.gov.sa/Ultra/DynaAsp/vCRMQuery.aspx?sid=15874563"/>
  </r>
  <r>
    <x v="14"/>
    <d v="1899-12-30T08:20:00"/>
    <d v="1899-12-30T08:35:15"/>
    <d v="1899-12-30T00:15:15"/>
    <x v="3"/>
    <x v="1"/>
    <s v="استفسار / نقل كفالة"/>
    <x v="1"/>
    <x v="1"/>
    <s v="الموظف موجود من بداية الجلسة + العميل لم يحضر"/>
    <s v="العميل لم يحضر"/>
    <x v="0"/>
    <s v="https://wforecorder.hrsd.gov.sa/Ultra/DynaAsp/vCRMQuery.aspx?sid=15874567"/>
  </r>
  <r>
    <x v="15"/>
    <d v="1899-12-30T13:10:00"/>
    <d v="1899-12-30T13:20:50"/>
    <d v="1899-12-30T00:10:50"/>
    <x v="11"/>
    <x v="4"/>
    <s v="استفسار"/>
    <x v="9"/>
    <x v="0"/>
    <s v="دخول الموظف والعميل الى الجلسة + جميعهم ميوت"/>
    <s v="تقنية"/>
    <x v="3"/>
    <s v="https://wforecorder.hrsd.gov.sa/Ultra/DynaAsp/vCRMQuery.aspx?sid=15874569"/>
  </r>
  <r>
    <x v="16"/>
    <d v="1899-12-30T09:00:00"/>
    <d v="1899-12-30T09:16:40"/>
    <d v="1899-12-30T00:16:40"/>
    <x v="12"/>
    <x v="5"/>
    <s v="رخصة عمل"/>
    <x v="4"/>
    <x v="1"/>
    <s v="الموظف فاتح الكاميرا + الصوت واضح + تم خدمة العميل بشكل ممتاز"/>
    <s v="لايوجد"/>
    <x v="2"/>
    <s v="https://wforecorder.hrsd.gov.sa/Ultra/DynaAsp/vCRMQuery.aspx?sid=15874571"/>
  </r>
  <r>
    <x v="5"/>
    <d v="1899-12-30T10:15:00"/>
    <d v="1899-12-30T10:27:30"/>
    <d v="1899-12-30T00:12:30"/>
    <x v="6"/>
    <x v="1"/>
    <s v="استفسار / سجلات تجارية"/>
    <x v="2"/>
    <x v="1"/>
    <s v="العميل موجود + تأخر الموظف 5 دقائق + تم خدمته"/>
    <s v="الموظف"/>
    <x v="1"/>
    <s v="https://wforecorder.hrsd.gov.sa/Ultra/DynaAsp/vCRMQuery.aspx?sid=15874575"/>
  </r>
  <r>
    <x v="17"/>
    <d v="1899-12-30T11:30:00"/>
    <d v="1899-12-30T11:46:20"/>
    <d v="1899-12-30T00:16:20"/>
    <x v="8"/>
    <x v="2"/>
    <s v="بلاغات التغيب"/>
    <x v="8"/>
    <x v="1"/>
    <s v="تم التعريف عن نفسة + طلب رمز تحقق + تأكد ان العميل راضي عن الخدمة"/>
    <s v="لايوجد"/>
    <x v="3"/>
    <s v="https://wforecorder.hrsd.gov.sa/Ultra/DynaAsp/vCRMQuery.aspx?sid=15874574"/>
  </r>
  <r>
    <x v="18"/>
    <d v="1899-12-30T08:45:00"/>
    <d v="1899-12-30T08:58:15"/>
    <d v="1899-12-30T00:13:15"/>
    <x v="18"/>
    <x v="8"/>
    <s v="استفسار / مشكلة بالمؤوسسة"/>
    <x v="1"/>
    <x v="1"/>
    <s v="الموظف موجود بداية الجلسة + فاتح الكاميرا + انتظر العميل"/>
    <s v="لايوجد عميل"/>
    <x v="2"/>
    <s v="https://wforecorder.hrsd.gov.sa/Ultra/DynaAsp/vCRMQuery.aspx?sid=15874579"/>
  </r>
  <r>
    <x v="19"/>
    <d v="1899-12-30T12:00:00"/>
    <d v="1899-12-30T12:14:45"/>
    <d v="1899-12-30T00:14:45"/>
    <x v="17"/>
    <x v="7"/>
    <s v="طلب / خروج نهائي"/>
    <x v="4"/>
    <x v="1"/>
    <s v="لم يعرف عن نفسة + تم توثيق رقم الاقامة + تم خدمة العميل"/>
    <s v="المستفيد"/>
    <x v="0"/>
    <s v="https://wforecorder.hrsd.gov.sa/Ultra/DynaAsp/vCRMQuery.aspx?sid=15874586"/>
  </r>
  <r>
    <x v="9"/>
    <d v="1899-12-30T09:30:00"/>
    <d v="1899-12-30T09:43:20"/>
    <d v="1899-12-30T00:13:20"/>
    <x v="27"/>
    <x v="10"/>
    <s v="استفسار / الغاء بلاغ + نقل كفالة"/>
    <x v="2"/>
    <x v="1"/>
    <s v="العميل موجود من بداية الجلسة + دخل الموظف بعد مرور 7 دقائق"/>
    <s v="الموظف"/>
    <x v="3"/>
    <s v="https://wforecorder.hrsd.gov.sa/Ultra/DynaAsp/vCRMQuery.aspx?sid=15874540"/>
  </r>
  <r>
    <x v="20"/>
    <d v="1899-12-30T10:45:00"/>
    <d v="1899-12-30T10:59:50"/>
    <d v="1899-12-30T00:14:50"/>
    <x v="47"/>
    <x v="3"/>
    <s v="استفسار / انقطاع عن العمل + بلاغ تغيب"/>
    <x v="8"/>
    <x v="1"/>
    <s v="الموظف عرف عن نفسة + فاتح الكاميرا + وضح للعميل الاجراءات الصحيحة"/>
    <s v="لا يوجد"/>
    <x v="2"/>
    <s v="https://wforecorder.hrsd.gov.sa/Ultra/DynaAsp/vCRMQuery.aspx?sid=15874543"/>
  </r>
  <r>
    <x v="21"/>
    <d v="1899-12-30T11:20:00"/>
    <d v="1899-12-30T11:37:15"/>
    <d v="1899-12-30T00:17:15"/>
    <x v="40"/>
    <x v="3"/>
    <s v="تسجيل هروب - لتأخر في تسجيل العقد"/>
    <x v="9"/>
    <x v="1"/>
    <s v="لم يتم التعريف عن نفسها + اخذت معلومات العميل + لم تطلب تقييم الخدمة"/>
    <s v="المعاملة غير احترافية نهائياً"/>
    <x v="1"/>
    <s v="https://wforecorder.hrsd.gov.sa/Ultra/DynaAsp/vCRMQuery.aspx?sid=15874563"/>
  </r>
  <r>
    <x v="22"/>
    <d v="1899-12-30T08:15:00"/>
    <d v="1899-12-30T08:26:40"/>
    <d v="1899-12-30T00:11:40"/>
    <x v="4"/>
    <x v="0"/>
    <s v="منشأءة زراعية"/>
    <x v="1"/>
    <x v="0"/>
    <s v="مدة المكالمة 11 دقيقة + لايوجد صوت + فيديو"/>
    <s v="تقنية"/>
    <x v="0"/>
    <s v="https://wforecorder.hrsd.gov.sa/Ultra/DynaAsp/vCRMQuery.aspx?sid=15874567"/>
  </r>
  <r>
    <x v="23"/>
    <d v="1899-12-30T13:25:00"/>
    <d v="1899-12-30T13:38:30"/>
    <d v="1899-12-30T00:13:30"/>
    <x v="10"/>
    <x v="1"/>
    <s v="رخصة عمل"/>
    <x v="4"/>
    <x v="1"/>
    <s v="دخول العميل وخروجة بسرعة + لم يكتمل الجلسة"/>
    <s v="المستفيد"/>
    <x v="3"/>
    <s v="https://wforecorder.hrsd.gov.sa/Ultra/DynaAsp/vCRMQuery.aspx?sid=15874569"/>
  </r>
  <r>
    <x v="3"/>
    <d v="1899-12-30T09:50:00"/>
    <d v="1899-12-30T10:05:45"/>
    <d v="1899-12-30T00:15:45"/>
    <x v="5"/>
    <x v="0"/>
    <s v="استفسار"/>
    <x v="2"/>
    <x v="1"/>
    <s v="العميل بقي بالجلسة لمدة 8 دقائق + الموظف لم يحضر"/>
    <s v="الموظف لم يحضر"/>
    <x v="1"/>
    <s v="https://wforecorder.hrsd.gov.sa/Ultra/DynaAsp/vCRMQuery.aspx?sid=15874571"/>
  </r>
  <r>
    <x v="24"/>
    <d v="1899-12-30T10:20:00"/>
    <d v="1899-12-30T10:31:20"/>
    <d v="1899-12-30T00:11:20"/>
    <x v="15"/>
    <x v="4"/>
    <s v="غير محددة"/>
    <x v="8"/>
    <x v="1"/>
    <s v="الموظف موجود من بداية الجلسة + العميل لم يحضر"/>
    <s v="العميل لم يحضر"/>
    <x v="2"/>
    <s v="https://wforecorder.hrsd.gov.sa/Ultra/DynaAsp/vCRMQuery.aspx?sid=15874575"/>
  </r>
  <r>
    <x v="25"/>
    <d v="1899-12-30T11:05:00"/>
    <d v="1899-12-30T11:21:50"/>
    <d v="1899-12-30T00:16:50"/>
    <x v="1"/>
    <x v="0"/>
    <s v="استفسار / عنده عمال يريد قص كرت عمل لهم"/>
    <x v="1"/>
    <x v="1"/>
    <s v="عرف عن نفسه الموظف + طلب منه رقم + تأكد من رقم الاقامة + تم توضيح للعميل الاشكالية وحلها"/>
    <s v="لايوجد"/>
    <x v="3"/>
    <s v="https://wforecorder.hrsd.gov.sa/Ultra/DynaAsp/vCRMQuery.aspx?sid=15874574"/>
  </r>
  <r>
    <x v="26"/>
    <d v="1899-12-30T08:30:00"/>
    <d v="1899-12-30T08:45:35"/>
    <d v="1899-12-30T00:15:35"/>
    <x v="48"/>
    <x v="6"/>
    <s v="لا يوجد"/>
    <x v="9"/>
    <x v="0"/>
    <s v="دخول الموظف والعميل الى الجلسة + جميعهم ميوت"/>
    <s v="الموظف+العميل"/>
    <x v="0"/>
    <s v="https://wforecorder.hrsd.gov.sa/Ultra/DynaAsp/vCRMQuery.aspx?sid=15874579"/>
  </r>
  <r>
    <x v="27"/>
    <d v="1899-12-30T12:40:00"/>
    <d v="1899-12-30T12:54:15"/>
    <d v="1899-12-30T00:14:15"/>
    <x v="0"/>
    <x v="0"/>
    <s v="استفسار"/>
    <x v="4"/>
    <x v="1"/>
    <s v="الموظف فاتح الكاميرا + الصوت واضح + تم خدمة العميل بشكل ممتاز"/>
    <s v="تقنية"/>
    <x v="2"/>
    <s v="https://wforecorder.hrsd.gov.sa/Ultra/DynaAsp/vCRMQuery.aspx?sid=15874586"/>
  </r>
  <r>
    <x v="28"/>
    <d v="1899-12-30T09:15:00"/>
    <d v="1899-12-30T09:28:40"/>
    <d v="1899-12-30T00:13:40"/>
    <x v="49"/>
    <x v="9"/>
    <s v="رخصة عمل"/>
    <x v="2"/>
    <x v="1"/>
    <s v="العميل موجود + تأخر الموظف 4 دقائق + تم خدمته"/>
    <s v="الموظف"/>
    <x v="1"/>
    <s v="https://wforecorder.hrsd.gov.sa/Ultra/DynaAsp/vCRMQuery.aspx?sid=15874540"/>
  </r>
  <r>
    <x v="29"/>
    <d v="1899-12-30T10:35:00"/>
    <d v="1899-12-30T10:48:20"/>
    <d v="1899-12-30T00:13:20"/>
    <x v="39"/>
    <x v="0"/>
    <s v="مراجعة / يريد خروج نهائي"/>
    <x v="8"/>
    <x v="1"/>
    <s v="الموظف موجود بداية الجلسة + فاتح الكاميرا + انتظر العميل"/>
    <s v="لايوجد عميل"/>
    <x v="3"/>
    <s v="https://wforecorder.hrsd.gov.sa/Ultra/DynaAsp/vCRMQuery.aspx?sid=15874543"/>
  </r>
  <r>
    <x v="30"/>
    <d v="1899-12-30T11:50:00"/>
    <d v="1899-12-30T12:06:30"/>
    <d v="1899-12-30T00:16:30"/>
    <x v="42"/>
    <x v="9"/>
    <s v="استفسار / بلاغ خروج نهائي + ويريد نقل كفاله"/>
    <x v="1"/>
    <x v="1"/>
    <s v="لم يعرف عن نفسة + تم توثيق رقم الاقامة + تم خدمة العميل"/>
    <s v="المستفيد"/>
    <x v="2"/>
    <s v="https://wforecorder.hrsd.gov.sa/Ultra/DynaAsp/vCRMQuery.aspx?sid=15874563"/>
  </r>
  <r>
    <x v="31"/>
    <d v="1899-12-30T08:25:00"/>
    <d v="1899-12-30T08:39:45"/>
    <d v="1899-12-30T00:14:45"/>
    <x v="43"/>
    <x v="5"/>
    <s v="تسليم وثائق"/>
    <x v="4"/>
    <x v="1"/>
    <s v="تم التعريف عن نفسة + طلب رمز تحقق + تأكد ان العميل راضي عن الخدمة"/>
    <s v="لايوجد"/>
    <x v="0"/>
    <s v="https://wforecorder.hrsd.gov.sa/Ultra/DynaAsp/vCRMQuery.aspx?sid=15874567"/>
  </r>
  <r>
    <x v="32"/>
    <d v="1899-12-30T13:00:00"/>
    <d v="1899-12-30T13:12:25"/>
    <d v="1899-12-30T00:12:25"/>
    <x v="44"/>
    <x v="1"/>
    <s v="استفسار"/>
    <x v="2"/>
    <x v="1"/>
    <s v="العميل موجود من بداية الجلسة + دخل الموظف بعد مرور 2 دقائق"/>
    <s v="الموظف"/>
    <x v="3"/>
    <s v="https://wforecorder.hrsd.gov.sa/Ultra/DynaAsp/vCRMQuery.aspx?sid=15874569"/>
  </r>
  <r>
    <x v="33"/>
    <d v="1899-12-30T09:40:00"/>
    <d v="1899-12-30T09:55:30"/>
    <d v="1899-12-30T00:15:30"/>
    <x v="34"/>
    <x v="4"/>
    <s v="رخصة عمل"/>
    <x v="8"/>
    <x v="1"/>
    <s v="الموظف عرف عن نفسة + فاتح الكاميرا + وضح للعميل الاجراءات الصحيحة"/>
    <s v="لا يوجد"/>
    <x v="2"/>
    <s v="https://wforecorder.hrsd.gov.sa/Ultra/DynaAsp/vCRMQuery.aspx?sid=15874571"/>
  </r>
  <r>
    <x v="34"/>
    <d v="1899-12-30T10:55:00"/>
    <d v="1899-12-30T11:07:20"/>
    <d v="1899-12-30T00:12:20"/>
    <x v="36"/>
    <x v="12"/>
    <s v="بلاغات التغيب"/>
    <x v="9"/>
    <x v="1"/>
    <s v="لم يتم التعريف عن نفسها + اخذت معلومات العميل + لم تطلب تقييم الخدمة"/>
    <s v="خلل في منصة قوى"/>
    <x v="1"/>
    <s v="https://wforecorder.hrsd.gov.sa/Ultra/DynaAsp/vCRMQuery.aspx?sid=15874575"/>
  </r>
  <r>
    <x v="35"/>
    <d v="1899-12-30T11:30:00"/>
    <d v="1899-12-30T11:46:50"/>
    <d v="1899-12-30T00:16:50"/>
    <x v="50"/>
    <x v="1"/>
    <s v="استفسار / نقل كفالة"/>
    <x v="1"/>
    <x v="0"/>
    <s v="مدة المكالمة 16 دقيقة + لايوجد صوت + فيديو"/>
    <s v="تقنية"/>
    <x v="0"/>
    <s v="https://wforecorder.hrsd.gov.sa/Ultra/DynaAsp/vCRMQuery.aspx?sid=15874574"/>
  </r>
  <r>
    <x v="36"/>
    <d v="1899-12-30T08:10:00"/>
    <d v="1899-12-30T08:21:35"/>
    <d v="1899-12-30T00:11:35"/>
    <x v="51"/>
    <x v="8"/>
    <s v="طلب / خروج نهائي"/>
    <x v="4"/>
    <x v="1"/>
    <s v="دخول العميل وخروجة بسرعة + لم يكتمل الجلسة"/>
    <s v="المستفيد"/>
    <x v="3"/>
    <s v="https://wforecorder.hrsd.gov.sa/Ultra/DynaAsp/vCRMQuery.aspx?sid=15874579"/>
  </r>
  <r>
    <x v="37"/>
    <d v="1899-12-30T12:15:00"/>
    <d v="1899-12-30T12:30:40"/>
    <d v="1899-12-30T00:15:40"/>
    <x v="29"/>
    <x v="0"/>
    <s v="غير محددة"/>
    <x v="2"/>
    <x v="1"/>
    <s v="العميل بقي بالجلسة لمدة 6 دقائق + الموظف لم يحضر"/>
    <s v="الموظف لم يحضر"/>
    <x v="2"/>
    <s v="https://wforecorder.hrsd.gov.sa/Ultra/DynaAsp/vCRMQuery.aspx?sid=15874586"/>
  </r>
  <r>
    <x v="38"/>
    <d v="1899-12-30T09:25:00"/>
    <d v="1899-12-30T09:38:15"/>
    <d v="1899-12-30T00:13:15"/>
    <x v="52"/>
    <x v="3"/>
    <s v="استفسار"/>
    <x v="8"/>
    <x v="1"/>
    <s v="الموظف موجود من بداية الجلسة + العميل لم يحضر"/>
    <s v="العميل لم يحضر"/>
    <x v="1"/>
    <s v="https://wforecorder.hrsd.gov.sa/Ultra/DynaAsp/vCRMQuery.aspx?sid=15874540"/>
  </r>
  <r>
    <x v="39"/>
    <d v="1899-12-30T10:40:00"/>
    <d v="1899-12-30T10:53:50"/>
    <d v="1899-12-30T00:13:50"/>
    <x v="2"/>
    <x v="0"/>
    <s v="رخصة عمل"/>
    <x v="1"/>
    <x v="1"/>
    <s v="عرف عن نفسه الموظف + طلب منه رقم + تأكد من رقم الاقامة + تم توضيح للعميل الاشكالية وحلها"/>
    <s v="لايوجد"/>
    <x v="3"/>
    <s v="https://wforecorder.hrsd.gov.sa/Ultra/DynaAsp/vCRMQuery.aspx?sid=15874543"/>
  </r>
  <r>
    <x v="40"/>
    <d v="1899-12-30T11:15:00"/>
    <d v="1899-12-30T11:31:20"/>
    <d v="1899-12-30T00:16:20"/>
    <x v="9"/>
    <x v="3"/>
    <s v="استفسار / سجلات تجارية"/>
    <x v="4"/>
    <x v="1"/>
    <s v="دخول الموظف والعميل الى الجلسة + جميعهم ميوت"/>
    <s v="الموظف+العميل"/>
    <x v="0"/>
    <s v="https://wforecorder.hrsd.gov.sa/Ultra/DynaAsp/vCRMQuery.aspx?sid=15874563"/>
  </r>
  <r>
    <x v="8"/>
    <d v="1899-12-30T08:50:00"/>
    <d v="1899-12-30T09:04:30"/>
    <d v="1899-12-30T00:14:30"/>
    <x v="7"/>
    <x v="1"/>
    <s v="منشأءة زراعية"/>
    <x v="9"/>
    <x v="0"/>
    <s v="الموظف فاتح الكاميرا + الصوت واضح + تم خدمة العميل بشكل ممتاز"/>
    <s v="تقنية"/>
    <x v="2"/>
    <s v="https://wforecorder.hrsd.gov.sa/Ultra/DynaAsp/vCRMQuery.aspx?sid=15874567"/>
  </r>
  <r>
    <x v="41"/>
    <d v="1899-12-30T13:20:00"/>
    <d v="1899-12-30T13:33:45"/>
    <d v="1899-12-30T00:13:45"/>
    <x v="3"/>
    <x v="1"/>
    <s v="استفسار / مشكلة بالمؤوسسة"/>
    <x v="2"/>
    <x v="1"/>
    <s v="العميل موجود + تأخر الموظف 3 دقائق + تم خدمته"/>
    <s v="الموظف"/>
    <x v="1"/>
    <s v="https://wforecorder.hrsd.gov.sa/Ultra/DynaAsp/vCRMQuery.aspx?sid=15874569"/>
  </r>
  <r>
    <x v="42"/>
    <d v="1899-12-30T09:05:00"/>
    <d v="1899-12-30T09:22:15"/>
    <d v="1899-12-30T00:17:15"/>
    <x v="11"/>
    <x v="4"/>
    <s v="استفسار / انقطاع عن العمل + بلاغ تغيب"/>
    <x v="8"/>
    <x v="1"/>
    <s v="الموظف موجود بداية الجلسة + فاتح الكاميرا + انتظر العميل"/>
    <s v="لايوجد عميل"/>
    <x v="3"/>
    <s v="https://wforecorder.hrsd.gov.sa/Ultra/DynaAsp/vCRMQuery.aspx?sid=15874571"/>
  </r>
  <r>
    <x v="43"/>
    <d v="1899-12-30T10:25:00"/>
    <d v="1899-12-30T10:37:50"/>
    <d v="1899-12-30T00:12:50"/>
    <x v="12"/>
    <x v="5"/>
    <s v="تسجيل هروب - لتأخر في تسجيل العقد"/>
    <x v="1"/>
    <x v="1"/>
    <s v="لم يعرف عن نفسة + تم توثيق رقم الاقامة + تم خدمة العميل"/>
    <s v="المستفيد"/>
    <x v="2"/>
    <s v="https://wforecorder.hrsd.gov.sa/Ultra/DynaAsp/vCRMQuery.aspx?sid=15874575"/>
  </r>
  <r>
    <x v="44"/>
    <d v="1899-12-30T11:40:00"/>
    <d v="1899-12-30T11:54:20"/>
    <d v="1899-12-30T00:14:20"/>
    <x v="6"/>
    <x v="1"/>
    <s v="لا يوجد"/>
    <x v="4"/>
    <x v="1"/>
    <s v="تم التعريف عن نفسة + طلب رمز تحقق + تأكد ان العميل راضي عن الخدمة"/>
    <s v="لايوجد"/>
    <x v="0"/>
    <s v="https://wforecorder.hrsd.gov.sa/Ultra/DynaAsp/vCRMQuery.aspx?sid=15874574"/>
  </r>
  <r>
    <x v="2"/>
    <d v="1899-12-30T08:35:00"/>
    <d v="1899-12-30T08:49:25"/>
    <d v="1899-12-30T00:14:25"/>
    <x v="8"/>
    <x v="2"/>
    <s v="استفسار"/>
    <x v="2"/>
    <x v="1"/>
    <s v="العميل موجود من بداية الجلسة + دخل الموظف بعد مرور 5 دقائق"/>
    <s v="الموظف"/>
    <x v="3"/>
    <s v="https://wforecorder.hrsd.gov.sa/Ultra/DynaAsp/vCRMQuery.aspx?sid=15874579"/>
  </r>
  <r>
    <x v="45"/>
    <d v="1899-12-30T12:50:00"/>
    <d v="1899-12-30T13:03:40"/>
    <d v="1899-12-30T00:13:40"/>
    <x v="18"/>
    <x v="8"/>
    <s v="رخصة عمل"/>
    <x v="8"/>
    <x v="1"/>
    <s v="الموظف عرف عن نفسة + فاتح الكاميرا + وضح للعميل الاجراءات الصحيحة"/>
    <s v="لا يوجد"/>
    <x v="2"/>
    <s v="https://wforecorder.hrsd.gov.sa/Ultra/DynaAsp/vCRMQuery.aspx?sid=15874586"/>
  </r>
  <r>
    <x v="46"/>
    <d v="1899-12-30T09:20:00"/>
    <d v="1899-12-30T09:35:15"/>
    <d v="1899-12-30T00:15:15"/>
    <x v="17"/>
    <x v="7"/>
    <s v="تسليم وثائق"/>
    <x v="9"/>
    <x v="1"/>
    <s v="لم يتم التعريف عن نفسها + اخذت معلومات العميل + لم تطلب تقييم الخدمة"/>
    <s v="المعاملة غير احترافية نهائياً"/>
    <x v="1"/>
    <s v="https://wforecorder.hrsd.gov.sa/Ultra/DynaAsp/vCRMQuery.aspx?sid=15874540"/>
  </r>
  <r>
    <x v="47"/>
    <d v="1899-12-30T10:10:00"/>
    <d v="1899-12-30T10:21:30"/>
    <d v="1899-12-30T00:11:30"/>
    <x v="27"/>
    <x v="10"/>
    <s v="استفسار / الغاء بلاغ + نقل كفالة"/>
    <x v="1"/>
    <x v="0"/>
    <s v="مدة المكالمة 11 دقيقة + لايوجد صوت + فيديو"/>
    <s v="تقنية"/>
    <x v="0"/>
    <s v="https://wforecorder.hrsd.gov.sa/Ultra/DynaAsp/vCRMQuery.aspx?sid=15874543"/>
  </r>
  <r>
    <x v="48"/>
    <d v="1899-12-30T11:25:00"/>
    <d v="1899-12-30T11:42:45"/>
    <d v="1899-12-30T00:17:45"/>
    <x v="47"/>
    <x v="3"/>
    <s v="مراجعة / يريد خروج نهائي"/>
    <x v="4"/>
    <x v="1"/>
    <s v="دخول العميل وخروجة بسرعة + لم يكتمل الجلسة"/>
    <s v="المستفيد"/>
    <x v="3"/>
    <s v="https://wforecorder.hrsd.gov.sa/Ultra/DynaAsp/vCRMQuery.aspx?sid=15874563"/>
  </r>
  <r>
    <x v="49"/>
    <d v="1899-12-30T08:15:00"/>
    <d v="1899-12-30T08:26:20"/>
    <d v="1899-12-30T00:11:20"/>
    <x v="40"/>
    <x v="3"/>
    <s v="بلاغات التغيب"/>
    <x v="2"/>
    <x v="1"/>
    <s v="العميل بقي بالجلسة لمدة 9 دقائق + الموظف لم يحضر"/>
    <s v="الموظف لم يحضر"/>
    <x v="2"/>
    <s v="https://wforecorder.hrsd.gov.sa/Ultra/DynaAsp/vCRMQuery.aspx?sid=15874567"/>
  </r>
  <r>
    <x v="50"/>
    <d v="1899-12-30T13:30:00"/>
    <d v="1899-12-30T13:43:55"/>
    <d v="1899-12-30T00:13:55"/>
    <x v="4"/>
    <x v="0"/>
    <s v="استفسار / نقل كفالة"/>
    <x v="8"/>
    <x v="1"/>
    <s v="الموظف موجود من بداية الجلسة + العميل لم يحضر"/>
    <s v="العميل لم يحضر"/>
    <x v="1"/>
    <s v="https://wforecorder.hrsd.gov.sa/Ultra/DynaAsp/vCRMQuery.aspx?sid=15874569"/>
  </r>
  <r>
    <x v="51"/>
    <d v="1899-12-30T09:35:00"/>
    <d v="1899-12-30T09:51:40"/>
    <d v="1899-12-30T00:16:40"/>
    <x v="10"/>
    <x v="1"/>
    <s v="طلب / خروج نهائي"/>
    <x v="1"/>
    <x v="1"/>
    <s v="عرف عن نفسه الموظف + طلب منه رقم + تأكد من رقم الاقامة + تم توضيح للعميل الاشكالية وحلها"/>
    <s v="لايوجد"/>
    <x v="3"/>
    <s v="https://wforecorder.hrsd.gov.sa/Ultra/DynaAsp/vCRMQuery.aspx?sid=15874571"/>
  </r>
  <r>
    <x v="52"/>
    <d v="1899-12-30T10:50:00"/>
    <d v="1899-12-30T11:02:25"/>
    <d v="1899-12-30T00:12:25"/>
    <x v="5"/>
    <x v="0"/>
    <s v="استفسار"/>
    <x v="4"/>
    <x v="1"/>
    <s v="دخول الموظف والعميل الى الجلسة + جميعهم ميوت"/>
    <s v="الموظف+العميل"/>
    <x v="0"/>
    <s v="https://wforecorder.hrsd.gov.sa/Ultra/DynaAsp/vCRMQuery.aspx?sid=15874575"/>
  </r>
  <r>
    <x v="53"/>
    <d v="1899-12-30T11:05:00"/>
    <d v="1899-12-30T11:21:50"/>
    <d v="1899-12-30T00:16:50"/>
    <x v="15"/>
    <x v="4"/>
    <s v="رخصة عمل"/>
    <x v="9"/>
    <x v="0"/>
    <s v="الموظف فاتح الكاميرا + الصوت واضح + تم خدمة العميل بشكل ممتاز"/>
    <s v="تقنية"/>
    <x v="2"/>
    <s v="https://wforecorder.hrsd.gov.sa/Ultra/DynaAsp/vCRMQuery.aspx?sid=15874574"/>
  </r>
  <r>
    <x v="54"/>
    <d v="1899-12-30T08:40:00"/>
    <d v="1899-12-30T08:53:30"/>
    <d v="1899-12-30T00:13:30"/>
    <x v="1"/>
    <x v="0"/>
    <s v="استفسار / سجلات تجارية"/>
    <x v="2"/>
    <x v="1"/>
    <s v="العميل موجود + تأخر الموظف 6 دقائق + تم خدمته"/>
    <s v="الموظف"/>
    <x v="1"/>
    <s v="https://wforecorder.hrsd.gov.sa/Ultra/DynaAsp/vCRMQuery.aspx?sid=15874579"/>
  </r>
  <r>
    <x v="55"/>
    <d v="1899-12-30T12:25:00"/>
    <d v="1899-12-30T12:39:15"/>
    <d v="1899-12-30T00:14:15"/>
    <x v="48"/>
    <x v="6"/>
    <s v="غير محددة"/>
    <x v="8"/>
    <x v="1"/>
    <s v="الموظف موجود بداية الجلسة + فاتح الكاميرا + انتظر العميل"/>
    <s v="لايوجد عميل"/>
    <x v="3"/>
    <s v="https://wforecorder.hrsd.gov.sa/Ultra/DynaAsp/vCRMQuery.aspx?sid=15874586"/>
  </r>
  <r>
    <x v="56"/>
    <d v="1899-12-30T09:00:00"/>
    <d v="1899-12-30T09:15:40"/>
    <d v="1899-12-30T00:15:40"/>
    <x v="0"/>
    <x v="0"/>
    <s v="استفسار / مشكلة بالمؤوسسة"/>
    <x v="1"/>
    <x v="1"/>
    <s v="لم يعرف عن نفسة + تم توثيق رقم الاقامة + تم خدمة العميل"/>
    <s v="المستفيد"/>
    <x v="2"/>
    <s v="https://wforecorder.hrsd.gov.sa/Ultra/DynaAsp/vCRMQuery.aspx?sid=15874540"/>
  </r>
  <r>
    <x v="57"/>
    <d v="1899-12-30T10:30:00"/>
    <d v="1899-12-30T10:44:50"/>
    <d v="1899-12-30T00:14:50"/>
    <x v="49"/>
    <x v="9"/>
    <s v="منشأءة زراعية"/>
    <x v="4"/>
    <x v="1"/>
    <s v="تم التعريف عن نفسة + طلب رمز تحقق + تأكد ان العميل راضي عن الخدمة"/>
    <s v="لايوجد"/>
    <x v="0"/>
    <s v="https://wforecorder.hrsd.gov.sa/Ultra/DynaAsp/vCRMQuery.aspx?sid=15874543"/>
  </r>
  <r>
    <x v="58"/>
    <d v="1899-12-30T11:45:00"/>
    <d v="1899-12-30T11:58:20"/>
    <d v="1899-12-30T00:13:20"/>
    <x v="39"/>
    <x v="0"/>
    <s v="استفسار / انقطاع عن العمل + بلاغ تغيب"/>
    <x v="2"/>
    <x v="1"/>
    <s v="العميل موجود من بداية الجلسة + دخل الموظف بعد مرور 4 دقائق"/>
    <s v="الموظف"/>
    <x v="3"/>
    <s v="https://wforecorder.hrsd.gov.sa/Ultra/DynaAsp/vCRMQuery.aspx?sid=15874563"/>
  </r>
  <r>
    <x v="59"/>
    <d v="1899-12-30T08:20:00"/>
    <d v="1899-12-30T08:37:15"/>
    <d v="1899-12-30T00:17:15"/>
    <x v="42"/>
    <x v="9"/>
    <s v="تسليم وثائق"/>
    <x v="8"/>
    <x v="1"/>
    <s v="الموظف عرف عن نفسة + فاتح الكاميرا + وضح للعميل الاجراءات الصحيحة"/>
    <s v="لا يوجد"/>
    <x v="2"/>
    <s v="https://wforecorder.hrsd.gov.sa/Ultra/DynaAsp/vCRMQuery.aspx?sid=15874567"/>
  </r>
  <r>
    <x v="60"/>
    <d v="1899-12-30T12:55:00"/>
    <d v="1899-12-30T13:07:30"/>
    <d v="1899-12-30T00:12:30"/>
    <x v="43"/>
    <x v="5"/>
    <s v="استفسار / بلاغ خروج نهائي + ويريد نقل كفاله"/>
    <x v="9"/>
    <x v="1"/>
    <s v="لم يتم التعريف عن نفسها + اخذت معلومات العميل + لم تطلب تقييم الخدمة"/>
    <s v="خلل في منصة قوى"/>
    <x v="1"/>
    <s v="https://wforecorder.hrsd.gov.sa/Ultra/DynaAsp/vCRMQuery.aspx?sid=15874569"/>
  </r>
  <r>
    <x v="61"/>
    <d v="1899-12-30T09:10:00"/>
    <d v="1899-12-30T09:26:45"/>
    <d v="1899-12-30T00:16:45"/>
    <x v="44"/>
    <x v="1"/>
    <s v="رخصة عمل"/>
    <x v="1"/>
    <x v="0"/>
    <s v="مدة المكالمة 16 دقيقة + لايوجد صوت + فيديو"/>
    <s v="تقنية"/>
    <x v="0"/>
    <s v="https://wforecorder.hrsd.gov.sa/Ultra/DynaAsp/vCRMQuery.aspx?sid=15874571"/>
  </r>
  <r>
    <x v="62"/>
    <d v="1899-12-30T10:25:00"/>
    <d v="1899-12-30T10:36:20"/>
    <d v="1899-12-30T00:11:20"/>
    <x v="34"/>
    <x v="4"/>
    <s v="تسجيل هروب - لتأخر في تسجيل العقد"/>
    <x v="4"/>
    <x v="1"/>
    <s v="دخول العميل وخروجة بسرعة + لم يكتمل الجلسة"/>
    <s v="المستفيد"/>
    <x v="3"/>
    <s v="https://wforecorder.hrsd.gov.sa/Ultra/DynaAsp/vCRMQuery.aspx?sid=15874575"/>
  </r>
  <r>
    <x v="6"/>
    <d v="1899-12-30T11:40:00"/>
    <d v="1899-12-30T11:51:55"/>
    <d v="1899-12-30T00:11:55"/>
    <x v="36"/>
    <x v="12"/>
    <s v="لا يوجد"/>
    <x v="2"/>
    <x v="1"/>
    <s v="العميل بقي بالجلسة لمدة 7 دقائق + الموظف لم يحضر"/>
    <s v="الموظف لم يحضر"/>
    <x v="2"/>
    <s v="https://wforecorder.hrsd.gov.sa/Ultra/DynaAsp/vCRMQuery.aspx?sid=15874574"/>
  </r>
  <r>
    <x v="63"/>
    <d v="1899-12-30T08:30:00"/>
    <d v="1899-12-30T08:47:40"/>
    <d v="1899-12-30T00:17:40"/>
    <x v="50"/>
    <x v="1"/>
    <s v="استفسار"/>
    <x v="8"/>
    <x v="1"/>
    <s v="الموظف موجود من بداية الجلسة + العميل لم يحضر"/>
    <s v="العميل لم يحضر"/>
    <x v="1"/>
    <s v="https://wforecorder.hrsd.gov.sa/Ultra/DynaAsp/vCRMQuery.aspx?sid=15874579"/>
  </r>
  <r>
    <x v="64"/>
    <d v="1899-12-30T13:15:00"/>
    <d v="1899-12-30T13:28:35"/>
    <d v="1899-12-30T00:13:35"/>
    <x v="51"/>
    <x v="8"/>
    <s v="رخصة عمل"/>
    <x v="1"/>
    <x v="1"/>
    <s v="عرف عن نفسه الموظف + طلب منه رقم + تأكد من رقم الاقامة + تم توضيح للعميل الاشكالية وحلها"/>
    <s v="لايوجد"/>
    <x v="3"/>
    <s v="https://wforecorder.hrsd.gov.sa/Ultra/DynaAsp/vCRMQuery.aspx?sid=15874586"/>
  </r>
  <r>
    <x v="65"/>
    <d v="1899-12-30T09:45:00"/>
    <d v="1899-12-30T10:01:20"/>
    <d v="1899-12-30T00:16:20"/>
    <x v="29"/>
    <x v="0"/>
    <s v="بلاغات التغيب"/>
    <x v="4"/>
    <x v="1"/>
    <s v="دخول الموظف والعميل الى الجلسة + جميعهم ميوت"/>
    <s v="الموظف+العميل"/>
    <x v="0"/>
    <s v="https://wforecorder.hrsd.gov.sa/Ultra/DynaAsp/vCRMQuery.aspx?sid=15874540"/>
  </r>
  <r>
    <x v="66"/>
    <d v="1899-12-30T10:15:00"/>
    <d v="1899-12-30T10:27:45"/>
    <d v="1899-12-30T00:12:45"/>
    <x v="52"/>
    <x v="3"/>
    <s v="طلب / خروج نهائي"/>
    <x v="9"/>
    <x v="0"/>
    <s v="الموظف فاتح الكاميرا + الصوت واضح + تم خدمة العميل بشكل ممتاز"/>
    <s v="تقنية"/>
    <x v="2"/>
    <s v="https://wforecorder.hrsd.gov.sa/Ultra/DynaAsp/vCRMQuery.aspx?sid=15874543"/>
  </r>
  <r>
    <x v="67"/>
    <d v="1899-12-30T11:20:00"/>
    <d v="1899-12-30T11:33:50"/>
    <d v="1899-12-30T00:13:50"/>
    <x v="2"/>
    <x v="0"/>
    <s v="استفسار / عنده عمال يريد قص كرت عمل لهم"/>
    <x v="2"/>
    <x v="1"/>
    <s v="العميل موجود + تأخر الموظف 8 دقائق + تم خدمته"/>
    <s v="الموظف"/>
    <x v="1"/>
    <s v="https://wforecorder.hrsd.gov.sa/Ultra/DynaAsp/vCRMQuery.aspx?sid=15874563"/>
  </r>
  <r>
    <x v="68"/>
    <d v="1899-12-30T08:05:00"/>
    <d v="1899-12-30T08:20:30"/>
    <d v="1899-12-30T00:15:30"/>
    <x v="9"/>
    <x v="3"/>
    <s v="غير محددة"/>
    <x v="8"/>
    <x v="1"/>
    <s v="الموظف موجود بداية الجلسة + فاتح الكاميرا + انتظر العميل"/>
    <s v="لايوجد عميل"/>
    <x v="3"/>
    <s v="https://wforecorder.hrsd.gov.sa/Ultra/DynaAsp/vCRMQuery.aspx?sid=15874567"/>
  </r>
  <r>
    <x v="69"/>
    <d v="1899-12-30T12:35:00"/>
    <d v="1899-12-30T12:49:25"/>
    <d v="1899-12-30T00:14:25"/>
    <x v="7"/>
    <x v="1"/>
    <s v="استفسار"/>
    <x v="1"/>
    <x v="1"/>
    <s v="لم يعرف عن نفسة + تم توثيق رقم الاقامة + تم خدمة العميل"/>
    <s v="المستفيد"/>
    <x v="2"/>
    <s v="https://wforecorder.hrsd.gov.sa/Ultra/DynaAsp/vCRMQuery.aspx?sid=15874569"/>
  </r>
  <r>
    <x v="70"/>
    <d v="1899-12-30T09:50:00"/>
    <d v="1899-12-30T10:04:15"/>
    <d v="1899-12-30T00:14:15"/>
    <x v="3"/>
    <x v="1"/>
    <s v="رخصة عمل"/>
    <x v="4"/>
    <x v="1"/>
    <s v="تم التعريف عن نفسة + طلب رمز تحقق + تأكد ان العميل راضي عن الخدمة"/>
    <s v="لايوجد"/>
    <x v="0"/>
    <s v="https://wforecorder.hrsd.gov.sa/Ultra/DynaAsp/vCRMQuery.aspx?sid=15874571"/>
  </r>
  <r>
    <x v="71"/>
    <d v="1899-12-30T10:05:00"/>
    <d v="1899-12-30T10:22:40"/>
    <d v="1899-12-30T00:17:40"/>
    <x v="11"/>
    <x v="4"/>
    <s v="استفسار / نقل كفالة"/>
    <x v="2"/>
    <x v="1"/>
    <s v="العميل موجود من بداية الجلسة + دخل الموظف بعد مرور 9 دقائق"/>
    <s v="الموظف"/>
    <x v="3"/>
    <s v="https://wforecorder.hrsd.gov.sa/Ultra/DynaAsp/vCRMQuery.aspx?sid=15874575"/>
  </r>
  <r>
    <x v="72"/>
    <d v="1899-12-30T11:30:00"/>
    <d v="1899-12-30T11:42:15"/>
    <d v="1899-12-30T00:12:15"/>
    <x v="12"/>
    <x v="5"/>
    <s v="تسليم وثائق"/>
    <x v="8"/>
    <x v="1"/>
    <s v="الموظف عرف عن نفسة + فاتح الكاميرا + وضح للعميل الاجراءات الصحيحة"/>
    <s v="لا يوجد"/>
    <x v="2"/>
    <s v="https://wforecorder.hrsd.gov.sa/Ultra/DynaAsp/vCRMQuery.aspx?sid=15874574"/>
  </r>
  <r>
    <x v="73"/>
    <d v="1899-12-30T08:45:00"/>
    <d v="1899-12-30T08:58:50"/>
    <d v="1899-12-30T00:13:50"/>
    <x v="6"/>
    <x v="1"/>
    <s v="استفسار / سجلات تجارية"/>
    <x v="9"/>
    <x v="1"/>
    <s v="لم يتم التعريف عن نفسها + اخذت معلومات العميل + لم تطلب تقييم الخدمة"/>
    <s v="المعاملة غير احترافية نهائياً"/>
    <x v="1"/>
    <s v="https://wforecorder.hrsd.gov.sa/Ultra/DynaAsp/vCRMQuery.aspx?sid=15874579"/>
  </r>
  <r>
    <x v="11"/>
    <d v="1899-12-30T09:15:00"/>
    <d v="1899-12-30T09:28:45"/>
    <d v="1899-12-30T00:13:45"/>
    <x v="2"/>
    <x v="0"/>
    <s v="استفسار"/>
    <x v="4"/>
    <x v="1"/>
    <s v="العميل موجود من بداية الجلسة + دخل الموظف بعد مرور 3 دقائق"/>
    <s v="الموظف"/>
    <x v="3"/>
    <s v="https://wforecorder.hrsd.gov.sa/Ultra/DynaAsp/vCRMQuery.aspx?sid=15874579"/>
  </r>
  <r>
    <x v="12"/>
    <d v="1899-12-30T10:30:00"/>
    <d v="1899-12-30T10:42:30"/>
    <d v="1899-12-30T00:12:30"/>
    <x v="9"/>
    <x v="3"/>
    <s v="رخصة عمل"/>
    <x v="2"/>
    <x v="1"/>
    <s v="الموظف عرف عن نفسة + فاتح الكاميرا + وضح للعميل الاجراءات الصحيحة"/>
    <s v="لا يوجد"/>
    <x v="2"/>
    <s v="https://wforecorder.hrsd.gov.sa/Ultra/DynaAsp/vCRMQuery.aspx?sid=15874586"/>
  </r>
  <r>
    <x v="13"/>
    <d v="1899-12-30T11:45:00"/>
    <d v="1899-12-30T11:59:20"/>
    <d v="1899-12-30T00:14:20"/>
    <x v="7"/>
    <x v="1"/>
    <s v="تسليم وثائق"/>
    <x v="8"/>
    <x v="1"/>
    <s v="عرف عن نفسه الموظف + طلب منه رقم + تأكد من رقم الاقامة + تم توضيح للعميل الاشكالية وحلها"/>
    <s v="تقنية"/>
    <x v="1"/>
    <s v="https://wforecorder.hrsd.gov.sa/Ultra/DynaAsp/vCRMQuery.aspx?sid=15874540"/>
  </r>
  <r>
    <x v="14"/>
    <d v="1899-12-30T08:20:00"/>
    <d v="1899-12-30T08:35:15"/>
    <d v="1899-12-30T00:15:15"/>
    <x v="3"/>
    <x v="1"/>
    <s v="استفسار / نقل كفالة"/>
    <x v="1"/>
    <x v="1"/>
    <s v="الموظف موجود من بداية الجلسة + العميل لم يحضر"/>
    <s v="العميل لم يحضر"/>
    <x v="0"/>
    <s v="https://wforecorder.hrsd.gov.sa/Ultra/DynaAsp/vCRMQuery.aspx?sid=15874543"/>
  </r>
  <r>
    <x v="15"/>
    <d v="1899-12-30T13:10:00"/>
    <d v="1899-12-30T13:20:50"/>
    <d v="1899-12-30T00:10:50"/>
    <x v="11"/>
    <x v="4"/>
    <s v="استفسار"/>
    <x v="9"/>
    <x v="0"/>
    <s v="دخول الموظف والعميل الى الجلسة + جميعهم ميوت"/>
    <s v="تقنية"/>
    <x v="3"/>
    <s v="https://wforecorder.hrsd.gov.sa/Ultra/DynaAsp/vCRMQuery.aspx?sid=15874563"/>
  </r>
  <r>
    <x v="16"/>
    <d v="1899-12-30T09:00:00"/>
    <d v="1899-12-30T09:16:40"/>
    <d v="1899-12-30T00:16:40"/>
    <x v="12"/>
    <x v="5"/>
    <s v="رخصة عمل"/>
    <x v="4"/>
    <x v="1"/>
    <s v="الموظف فاتح الكاميرا + الصوت واضح + تم خدمة العميل بشكل ممتاز"/>
    <s v="لايوجد"/>
    <x v="2"/>
    <s v="https://wforecorder.hrsd.gov.sa/Ultra/DynaAsp/vCRMQuery.aspx?sid=15874567"/>
  </r>
  <r>
    <x v="5"/>
    <d v="1899-12-30T10:15:00"/>
    <d v="1899-12-30T10:27:30"/>
    <d v="1899-12-30T00:12:30"/>
    <x v="6"/>
    <x v="1"/>
    <s v="استفسار / سجلات تجارية"/>
    <x v="2"/>
    <x v="1"/>
    <s v="العميل موجود + تأخر الموظف 5 دقائق + تم خدمته"/>
    <s v="الموظف"/>
    <x v="1"/>
    <s v="https://wforecorder.hrsd.gov.sa/Ultra/DynaAsp/vCRMQuery.aspx?sid=15874569"/>
  </r>
  <r>
    <x v="17"/>
    <d v="1899-12-30T11:30:00"/>
    <d v="1899-12-30T11:46:20"/>
    <d v="1899-12-30T00:16:20"/>
    <x v="8"/>
    <x v="2"/>
    <s v="بلاغات التغيب"/>
    <x v="8"/>
    <x v="1"/>
    <s v="تم التعريف عن نفسة + طلب رمز تحقق + تأكد ان العميل راضي عن الخدمة"/>
    <s v="لايوجد"/>
    <x v="3"/>
    <s v="https://wforecorder.hrsd.gov.sa/Ultra/DynaAsp/vCRMQuery.aspx?sid=15874571"/>
  </r>
  <r>
    <x v="18"/>
    <d v="1899-12-30T08:45:00"/>
    <d v="1899-12-30T08:58:15"/>
    <d v="1899-12-30T00:13:15"/>
    <x v="18"/>
    <x v="8"/>
    <s v="استفسار / مشكلة بالمؤوسسة"/>
    <x v="1"/>
    <x v="1"/>
    <s v="الموظف موجود بداية الجلسة + فاتح الكاميرا + انتظر العميل"/>
    <s v="لايوجد عميل"/>
    <x v="2"/>
    <s v="https://wforecorder.hrsd.gov.sa/Ultra/DynaAsp/vCRMQuery.aspx?sid=15874575"/>
  </r>
  <r>
    <x v="19"/>
    <d v="1899-12-30T12:00:00"/>
    <d v="1899-12-30T12:14:45"/>
    <d v="1899-12-30T00:14:45"/>
    <x v="17"/>
    <x v="7"/>
    <s v="طلب / خروج نهائي"/>
    <x v="4"/>
    <x v="1"/>
    <s v="لم يعرف عن نفسة + تم توثيق رقم الاقامة + تم خدمة العميل"/>
    <s v="المستفيد"/>
    <x v="0"/>
    <s v="https://wforecorder.hrsd.gov.sa/Ultra/DynaAsp/vCRMQuery.aspx?sid=15874574"/>
  </r>
  <r>
    <x v="9"/>
    <d v="1899-12-30T09:30:00"/>
    <d v="1899-12-30T09:43:20"/>
    <d v="1899-12-30T00:13:20"/>
    <x v="27"/>
    <x v="10"/>
    <s v="استفسار / الغاء بلاغ + نقل كفالة"/>
    <x v="2"/>
    <x v="1"/>
    <s v="العميل موجود من بداية الجلسة + دخل الموظف بعد مرور 7 دقائق"/>
    <s v="الموظف"/>
    <x v="3"/>
    <s v="https://wforecorder.hrsd.gov.sa/Ultra/DynaAsp/vCRMQuery.aspx?sid=15874579"/>
  </r>
  <r>
    <x v="20"/>
    <d v="1899-12-30T10:45:00"/>
    <d v="1899-12-30T10:59:50"/>
    <d v="1899-12-30T00:14:50"/>
    <x v="47"/>
    <x v="3"/>
    <s v="استفسار / انقطاع عن العمل + بلاغ تغيب"/>
    <x v="8"/>
    <x v="1"/>
    <s v="الموظف عرف عن نفسة + فاتح الكاميرا + وضح للعميل الاجراءات الصحيحة"/>
    <s v="لا يوجد"/>
    <x v="2"/>
    <s v="https://wforecorder.hrsd.gov.sa/Ultra/DynaAsp/vCRMQuery.aspx?sid=15874579"/>
  </r>
  <r>
    <x v="21"/>
    <d v="1899-12-30T11:20:00"/>
    <d v="1899-12-30T11:37:15"/>
    <d v="1899-12-30T00:17:15"/>
    <x v="40"/>
    <x v="3"/>
    <s v="تسجيل هروب - لتأخر في تسجيل العقد"/>
    <x v="9"/>
    <x v="1"/>
    <s v="لم يتم التعريف عن نفسها + اخذت معلومات العميل + لم تطلب تقييم الخدمة"/>
    <s v="المعاملة غير احترافية نهائياً"/>
    <x v="1"/>
    <s v="https://wforecorder.hrsd.gov.sa/Ultra/DynaAsp/vCRMQuery.aspx?sid=15874586"/>
  </r>
  <r>
    <x v="22"/>
    <d v="1899-12-30T08:15:00"/>
    <d v="1899-12-30T08:26:40"/>
    <d v="1899-12-30T00:11:40"/>
    <x v="4"/>
    <x v="0"/>
    <s v="منشأءة زراعية"/>
    <x v="1"/>
    <x v="0"/>
    <s v="مدة المكالمة 11 دقيقة + لايوجد صوت + فيديو"/>
    <s v="تقنية"/>
    <x v="0"/>
    <s v="https://wforecorder.hrsd.gov.sa/Ultra/DynaAsp/vCRMQuery.aspx?sid=15874540"/>
  </r>
  <r>
    <x v="23"/>
    <d v="1899-12-30T13:25:00"/>
    <d v="1899-12-30T13:38:30"/>
    <d v="1899-12-30T00:13:30"/>
    <x v="10"/>
    <x v="1"/>
    <s v="رخصة عمل"/>
    <x v="4"/>
    <x v="1"/>
    <s v="دخول العميل وخروجة بسرعة + لم يكتمل الجلسة"/>
    <s v="المستفيد"/>
    <x v="3"/>
    <s v="https://wforecorder.hrsd.gov.sa/Ultra/DynaAsp/vCRMQuery.aspx?sid=15874543"/>
  </r>
  <r>
    <x v="3"/>
    <d v="1899-12-30T09:50:00"/>
    <d v="1899-12-30T10:05:45"/>
    <d v="1899-12-30T00:15:45"/>
    <x v="5"/>
    <x v="0"/>
    <s v="استفسار"/>
    <x v="2"/>
    <x v="1"/>
    <s v="العميل بقي بالجلسة لمدة 8 دقائق + الموظف لم يحضر"/>
    <s v="الموظف لم يحضر"/>
    <x v="1"/>
    <s v="https://wforecorder.hrsd.gov.sa/Ultra/DynaAsp/vCRMQuery.aspx?sid=15874563"/>
  </r>
  <r>
    <x v="24"/>
    <d v="1899-12-30T10:20:00"/>
    <d v="1899-12-30T10:31:20"/>
    <d v="1899-12-30T00:11:20"/>
    <x v="15"/>
    <x v="4"/>
    <s v="غير محددة"/>
    <x v="8"/>
    <x v="1"/>
    <s v="الموظف موجود من بداية الجلسة + العميل لم يحضر"/>
    <s v="العميل لم يحضر"/>
    <x v="2"/>
    <s v="https://wforecorder.hrsd.gov.sa/Ultra/DynaAsp/vCRMQuery.aspx?sid=15874567"/>
  </r>
  <r>
    <x v="25"/>
    <d v="1899-12-30T11:05:00"/>
    <d v="1899-12-30T11:21:50"/>
    <d v="1899-12-30T00:16:50"/>
    <x v="1"/>
    <x v="0"/>
    <s v="استفسار / عنده عمال يريد قص كرت عمل لهم"/>
    <x v="1"/>
    <x v="1"/>
    <s v="عرف عن نفسه الموظف + طلب منه رقم + تأكد من رقم الاقامة + تم توضيح للعميل الاشكالية وحلها"/>
    <s v="لايوجد"/>
    <x v="3"/>
    <s v="https://wforecorder.hrsd.gov.sa/Ultra/DynaAsp/vCRMQuery.aspx?sid=15874569"/>
  </r>
  <r>
    <x v="26"/>
    <d v="1899-12-30T08:30:00"/>
    <d v="1899-12-30T08:45:35"/>
    <d v="1899-12-30T00:15:35"/>
    <x v="48"/>
    <x v="6"/>
    <s v="لا يوجد"/>
    <x v="9"/>
    <x v="0"/>
    <s v="دخول الموظف والعميل الى الجلسة + جميعهم ميوت"/>
    <s v="الموظف+العميل"/>
    <x v="0"/>
    <s v="https://wforecorder.hrsd.gov.sa/Ultra/DynaAsp/vCRMQuery.aspx?sid=15874571"/>
  </r>
  <r>
    <x v="27"/>
    <d v="1899-12-30T12:40:00"/>
    <d v="1899-12-30T12:54:15"/>
    <d v="1899-12-30T00:14:15"/>
    <x v="0"/>
    <x v="0"/>
    <s v="استفسار"/>
    <x v="4"/>
    <x v="1"/>
    <s v="الموظف فاتح الكاميرا + الصوت واضح + تم خدمة العميل بشكل ممتاز"/>
    <s v="تقنية"/>
    <x v="2"/>
    <s v="https://wforecorder.hrsd.gov.sa/Ultra/DynaAsp/vCRMQuery.aspx?sid=15874575"/>
  </r>
  <r>
    <x v="28"/>
    <d v="1899-12-30T09:15:00"/>
    <d v="1899-12-30T09:28:40"/>
    <d v="1899-12-30T00:13:40"/>
    <x v="49"/>
    <x v="9"/>
    <s v="رخصة عمل"/>
    <x v="2"/>
    <x v="1"/>
    <s v="العميل موجود + تأخر الموظف 4 دقائق + تم خدمته"/>
    <s v="الموظف"/>
    <x v="1"/>
    <s v="https://wforecorder.hrsd.gov.sa/Ultra/DynaAsp/vCRMQuery.aspx?sid=15874574"/>
  </r>
  <r>
    <x v="29"/>
    <d v="1899-12-30T10:35:00"/>
    <d v="1899-12-30T10:48:20"/>
    <d v="1899-12-30T00:13:20"/>
    <x v="39"/>
    <x v="0"/>
    <s v="مراجعة / يريد خروج نهائي"/>
    <x v="8"/>
    <x v="1"/>
    <s v="الموظف موجود بداية الجلسة + فاتح الكاميرا + انتظر العميل"/>
    <s v="لايوجد عميل"/>
    <x v="3"/>
    <s v="https://wforecorder.hrsd.gov.sa/Ultra/DynaAsp/vCRMQuery.aspx?sid=15874579"/>
  </r>
  <r>
    <x v="30"/>
    <d v="1899-12-30T11:50:00"/>
    <d v="1899-12-30T12:06:30"/>
    <d v="1899-12-30T00:16:30"/>
    <x v="42"/>
    <x v="9"/>
    <s v="استفسار / بلاغ خروج نهائي + ويريد نقل كفاله"/>
    <x v="1"/>
    <x v="1"/>
    <s v="لم يعرف عن نفسة + تم توثيق رقم الاقامة + تم خدمة العميل"/>
    <s v="المستفيد"/>
    <x v="2"/>
    <s v="https://wforecorder.hrsd.gov.sa/Ultra/DynaAsp/vCRMQuery.aspx?sid=15874579"/>
  </r>
  <r>
    <x v="31"/>
    <d v="1899-12-30T08:25:00"/>
    <d v="1899-12-30T08:39:45"/>
    <d v="1899-12-30T00:14:45"/>
    <x v="43"/>
    <x v="5"/>
    <s v="تسليم وثائق"/>
    <x v="4"/>
    <x v="1"/>
    <s v="تم التعريف عن نفسة + طلب رمز تحقق + تأكد ان العميل راضي عن الخدمة"/>
    <s v="لايوجد"/>
    <x v="0"/>
    <s v="https://wforecorder.hrsd.gov.sa/Ultra/DynaAsp/vCRMQuery.aspx?sid=15874586"/>
  </r>
  <r>
    <x v="32"/>
    <d v="1899-12-30T13:00:00"/>
    <d v="1899-12-30T13:12:25"/>
    <d v="1899-12-30T00:12:25"/>
    <x v="44"/>
    <x v="1"/>
    <s v="استفسار"/>
    <x v="2"/>
    <x v="1"/>
    <s v="العميل موجود من بداية الجلسة + دخل الموظف بعد مرور 2 دقائق"/>
    <s v="الموظف"/>
    <x v="3"/>
    <s v="https://wforecorder.hrsd.gov.sa/Ultra/DynaAsp/vCRMQuery.aspx?sid=15874540"/>
  </r>
  <r>
    <x v="33"/>
    <d v="1899-12-30T09:40:00"/>
    <d v="1899-12-30T09:55:30"/>
    <d v="1899-12-30T00:15:30"/>
    <x v="34"/>
    <x v="4"/>
    <s v="رخصة عمل"/>
    <x v="8"/>
    <x v="1"/>
    <s v="الموظف عرف عن نفسة + فاتح الكاميرا + وضح للعميل الاجراءات الصحيحة"/>
    <s v="لا يوجد"/>
    <x v="2"/>
    <s v="https://wforecorder.hrsd.gov.sa/Ultra/DynaAsp/vCRMQuery.aspx?sid=15874543"/>
  </r>
  <r>
    <x v="34"/>
    <d v="1899-12-30T10:55:00"/>
    <d v="1899-12-30T11:07:20"/>
    <d v="1899-12-30T00:12:20"/>
    <x v="36"/>
    <x v="12"/>
    <s v="بلاغات التغيب"/>
    <x v="9"/>
    <x v="1"/>
    <s v="لم يتم التعريف عن نفسها + اخذت معلومات العميل + لم تطلب تقييم الخدمة"/>
    <s v="خلل في منصة قوى"/>
    <x v="1"/>
    <s v="https://wforecorder.hrsd.gov.sa/Ultra/DynaAsp/vCRMQuery.aspx?sid=15874563"/>
  </r>
  <r>
    <x v="35"/>
    <d v="1899-12-30T11:30:00"/>
    <d v="1899-12-30T11:46:50"/>
    <d v="1899-12-30T00:16:50"/>
    <x v="50"/>
    <x v="1"/>
    <s v="استفسار / نقل كفالة"/>
    <x v="1"/>
    <x v="0"/>
    <s v="مدة المكالمة 16 دقيقة + لايوجد صوت + فيديو"/>
    <s v="تقنية"/>
    <x v="0"/>
    <s v="https://wforecorder.hrsd.gov.sa/Ultra/DynaAsp/vCRMQuery.aspx?sid=15874567"/>
  </r>
  <r>
    <x v="36"/>
    <d v="1899-12-30T08:10:00"/>
    <d v="1899-12-30T08:21:35"/>
    <d v="1899-12-30T00:11:35"/>
    <x v="51"/>
    <x v="8"/>
    <s v="طلب / خروج نهائي"/>
    <x v="4"/>
    <x v="1"/>
    <s v="دخول العميل وخروجة بسرعة + لم يكتمل الجلسة"/>
    <s v="المستفيد"/>
    <x v="3"/>
    <s v="https://wforecorder.hrsd.gov.sa/Ultra/DynaAsp/vCRMQuery.aspx?sid=15874569"/>
  </r>
  <r>
    <x v="37"/>
    <d v="1899-12-30T12:15:00"/>
    <d v="1899-12-30T12:30:40"/>
    <d v="1899-12-30T00:15:40"/>
    <x v="29"/>
    <x v="0"/>
    <s v="غير محددة"/>
    <x v="2"/>
    <x v="1"/>
    <s v="العميل بقي بالجلسة لمدة 6 دقائق + الموظف لم يحضر"/>
    <s v="الموظف لم يحضر"/>
    <x v="2"/>
    <s v="https://wforecorder.hrsd.gov.sa/Ultra/DynaAsp/vCRMQuery.aspx?sid=15874571"/>
  </r>
  <r>
    <x v="38"/>
    <d v="1899-12-30T09:25:00"/>
    <d v="1899-12-30T09:38:15"/>
    <d v="1899-12-30T00:13:15"/>
    <x v="52"/>
    <x v="3"/>
    <s v="استفسار"/>
    <x v="8"/>
    <x v="1"/>
    <s v="الموظف موجود من بداية الجلسة + العميل لم يحضر"/>
    <s v="العميل لم يحضر"/>
    <x v="1"/>
    <s v="https://wforecorder.hrsd.gov.sa/Ultra/DynaAsp/vCRMQuery.aspx?sid=15874575"/>
  </r>
  <r>
    <x v="39"/>
    <d v="1899-12-30T10:40:00"/>
    <d v="1899-12-30T10:53:50"/>
    <d v="1899-12-30T00:13:50"/>
    <x v="2"/>
    <x v="0"/>
    <s v="رخصة عمل"/>
    <x v="1"/>
    <x v="1"/>
    <s v="عرف عن نفسه الموظف + طلب منه رقم + تأكد من رقم الاقامة + تم توضيح للعميل الاشكالية وحلها"/>
    <s v="لايوجد"/>
    <x v="3"/>
    <s v="https://wforecorder.hrsd.gov.sa/Ultra/DynaAsp/vCRMQuery.aspx?sid=15874574"/>
  </r>
  <r>
    <x v="40"/>
    <d v="1899-12-30T11:15:00"/>
    <d v="1899-12-30T11:31:20"/>
    <d v="1899-12-30T00:16:20"/>
    <x v="9"/>
    <x v="3"/>
    <s v="استفسار / سجلات تجارية"/>
    <x v="4"/>
    <x v="1"/>
    <s v="دخول الموظف والعميل الى الجلسة + جميعهم ميوت"/>
    <s v="الموظف+العميل"/>
    <x v="0"/>
    <s v="https://wforecorder.hrsd.gov.sa/Ultra/DynaAsp/vCRMQuery.aspx?sid=15874579"/>
  </r>
  <r>
    <x v="8"/>
    <d v="1899-12-30T08:50:00"/>
    <d v="1899-12-30T09:04:30"/>
    <d v="1899-12-30T00:14:30"/>
    <x v="7"/>
    <x v="1"/>
    <s v="منشأءة زراعية"/>
    <x v="9"/>
    <x v="0"/>
    <s v="الموظف فاتح الكاميرا + الصوت واضح + تم خدمة العميل بشكل ممتاز"/>
    <s v="تقنية"/>
    <x v="2"/>
    <s v="https://wforecorder.hrsd.gov.sa/Ultra/DynaAsp/vCRMQuery.aspx?sid=15874579"/>
  </r>
  <r>
    <x v="41"/>
    <d v="1899-12-30T13:20:00"/>
    <d v="1899-12-30T13:33:45"/>
    <d v="1899-12-30T00:13:45"/>
    <x v="3"/>
    <x v="1"/>
    <s v="استفسار / مشكلة بالمؤوسسة"/>
    <x v="2"/>
    <x v="1"/>
    <s v="العميل موجود + تأخر الموظف 3 دقائق + تم خدمته"/>
    <s v="الموظف"/>
    <x v="1"/>
    <s v="https://wforecorder.hrsd.gov.sa/Ultra/DynaAsp/vCRMQuery.aspx?sid=15874586"/>
  </r>
  <r>
    <x v="42"/>
    <d v="1899-12-30T09:05:00"/>
    <d v="1899-12-30T09:22:15"/>
    <d v="1899-12-30T00:17:15"/>
    <x v="11"/>
    <x v="4"/>
    <s v="استفسار / انقطاع عن العمل + بلاغ تغيب"/>
    <x v="8"/>
    <x v="1"/>
    <s v="الموظف موجود بداية الجلسة + فاتح الكاميرا + انتظر العميل"/>
    <s v="لايوجد عميل"/>
    <x v="3"/>
    <s v="https://wforecorder.hrsd.gov.sa/Ultra/DynaAsp/vCRMQuery.aspx?sid=15874540"/>
  </r>
  <r>
    <x v="43"/>
    <d v="1899-12-30T10:25:00"/>
    <d v="1899-12-30T10:37:50"/>
    <d v="1899-12-30T00:12:50"/>
    <x v="12"/>
    <x v="5"/>
    <s v="تسجيل هروب - لتأخر في تسجيل العقد"/>
    <x v="1"/>
    <x v="1"/>
    <s v="لم يعرف عن نفسة + تم توثيق رقم الاقامة + تم خدمة العميل"/>
    <s v="المستفيد"/>
    <x v="2"/>
    <s v="https://wforecorder.hrsd.gov.sa/Ultra/DynaAsp/vCRMQuery.aspx?sid=15874543"/>
  </r>
  <r>
    <x v="44"/>
    <d v="1899-12-30T11:40:00"/>
    <d v="1899-12-30T11:54:20"/>
    <d v="1899-12-30T00:14:20"/>
    <x v="6"/>
    <x v="1"/>
    <s v="لا يوجد"/>
    <x v="4"/>
    <x v="1"/>
    <s v="تم التعريف عن نفسة + طلب رمز تحقق + تأكد ان العميل راضي عن الخدمة"/>
    <s v="لايوجد"/>
    <x v="0"/>
    <s v="https://wforecorder.hrsd.gov.sa/Ultra/DynaAsp/vCRMQuery.aspx?sid=15874563"/>
  </r>
  <r>
    <x v="2"/>
    <d v="1899-12-30T08:35:00"/>
    <d v="1899-12-30T08:49:25"/>
    <d v="1899-12-30T00:14:25"/>
    <x v="8"/>
    <x v="2"/>
    <s v="استفسار"/>
    <x v="2"/>
    <x v="1"/>
    <s v="العميل موجود من بداية الجلسة + دخل الموظف بعد مرور 5 دقائق"/>
    <s v="الموظف"/>
    <x v="3"/>
    <s v="https://wforecorder.hrsd.gov.sa/Ultra/DynaAsp/vCRMQuery.aspx?sid=15874567"/>
  </r>
  <r>
    <x v="45"/>
    <d v="1899-12-30T12:50:00"/>
    <d v="1899-12-30T13:03:40"/>
    <d v="1899-12-30T00:13:40"/>
    <x v="18"/>
    <x v="8"/>
    <s v="رخصة عمل"/>
    <x v="8"/>
    <x v="1"/>
    <s v="الموظف عرف عن نفسة + فاتح الكاميرا + وضح للعميل الاجراءات الصحيحة"/>
    <s v="لا يوجد"/>
    <x v="2"/>
    <s v="https://wforecorder.hrsd.gov.sa/Ultra/DynaAsp/vCRMQuery.aspx?sid=15874569"/>
  </r>
  <r>
    <x v="46"/>
    <d v="1899-12-30T09:20:00"/>
    <d v="1899-12-30T09:35:15"/>
    <d v="1899-12-30T00:15:15"/>
    <x v="17"/>
    <x v="7"/>
    <s v="تسليم وثائق"/>
    <x v="9"/>
    <x v="1"/>
    <s v="لم يتم التعريف عن نفسها + اخذت معلومات العميل + لم تطلب تقييم الخدمة"/>
    <s v="المعاملة غير احترافية نهائياً"/>
    <x v="1"/>
    <s v="https://wforecorder.hrsd.gov.sa/Ultra/DynaAsp/vCRMQuery.aspx?sid=15874571"/>
  </r>
  <r>
    <x v="47"/>
    <d v="1899-12-30T10:10:00"/>
    <d v="1899-12-30T10:21:30"/>
    <d v="1899-12-30T00:11:30"/>
    <x v="27"/>
    <x v="10"/>
    <s v="استفسار / الغاء بلاغ + نقل كفالة"/>
    <x v="1"/>
    <x v="0"/>
    <s v="مدة المكالمة 11 دقيقة + لايوجد صوت + فيديو"/>
    <s v="تقنية"/>
    <x v="0"/>
    <s v="https://wforecorder.hrsd.gov.sa/Ultra/DynaAsp/vCRMQuery.aspx?sid=15874575"/>
  </r>
  <r>
    <x v="48"/>
    <d v="1899-12-30T11:25:00"/>
    <d v="1899-12-30T11:42:45"/>
    <d v="1899-12-30T00:17:45"/>
    <x v="47"/>
    <x v="3"/>
    <s v="مراجعة / يريد خروج نهائي"/>
    <x v="4"/>
    <x v="1"/>
    <s v="دخول العميل وخروجة بسرعة + لم يكتمل الجلسة"/>
    <s v="المستفيد"/>
    <x v="3"/>
    <s v="https://wforecorder.hrsd.gov.sa/Ultra/DynaAsp/vCRMQuery.aspx?sid=15874574"/>
  </r>
  <r>
    <x v="49"/>
    <d v="1899-12-30T08:15:00"/>
    <d v="1899-12-30T08:26:20"/>
    <d v="1899-12-30T00:11:20"/>
    <x v="40"/>
    <x v="3"/>
    <s v="بلاغات التغيب"/>
    <x v="2"/>
    <x v="1"/>
    <s v="العميل بقي بالجلسة لمدة 9 دقائق + الموظف لم يحضر"/>
    <s v="الموظف لم يحضر"/>
    <x v="2"/>
    <s v="https://wforecorder.hrsd.gov.sa/Ultra/DynaAsp/vCRMQuery.aspx?sid=15874579"/>
  </r>
  <r>
    <x v="50"/>
    <d v="1899-12-30T13:30:00"/>
    <d v="1899-12-30T13:43:55"/>
    <d v="1899-12-30T00:13:55"/>
    <x v="4"/>
    <x v="0"/>
    <s v="استفسار / نقل كفالة"/>
    <x v="8"/>
    <x v="1"/>
    <s v="الموظف موجود من بداية الجلسة + العميل لم يحضر"/>
    <s v="العميل لم يحضر"/>
    <x v="1"/>
    <s v="https://wforecorder.hrsd.gov.sa/Ultra/DynaAsp/vCRMQuery.aspx?sid=15874579"/>
  </r>
  <r>
    <x v="51"/>
    <d v="1899-12-30T09:35:00"/>
    <d v="1899-12-30T09:51:40"/>
    <d v="1899-12-30T00:16:40"/>
    <x v="10"/>
    <x v="1"/>
    <s v="طلب / خروج نهائي"/>
    <x v="1"/>
    <x v="1"/>
    <s v="عرف عن نفسه الموظف + طلب منه رقم + تأكد من رقم الاقامة + تم توضيح للعميل الاشكالية وحلها"/>
    <s v="لايوجد"/>
    <x v="3"/>
    <s v="https://wforecorder.hrsd.gov.sa/Ultra/DynaAsp/vCRMQuery.aspx?sid=15874586"/>
  </r>
  <r>
    <x v="52"/>
    <d v="1899-12-30T10:50:00"/>
    <d v="1899-12-30T11:02:25"/>
    <d v="1899-12-30T00:12:25"/>
    <x v="5"/>
    <x v="0"/>
    <s v="استفسار"/>
    <x v="4"/>
    <x v="1"/>
    <s v="دخول الموظف والعميل الى الجلسة + جميعهم ميوت"/>
    <s v="الموظف+العميل"/>
    <x v="0"/>
    <s v="https://wforecorder.hrsd.gov.sa/Ultra/DynaAsp/vCRMQuery.aspx?sid=15874540"/>
  </r>
  <r>
    <x v="53"/>
    <d v="1899-12-30T11:05:00"/>
    <d v="1899-12-30T11:21:50"/>
    <d v="1899-12-30T00:16:50"/>
    <x v="15"/>
    <x v="4"/>
    <s v="رخصة عمل"/>
    <x v="9"/>
    <x v="0"/>
    <s v="الموظف فاتح الكاميرا + الصوت واضح + تم خدمة العميل بشكل ممتاز"/>
    <s v="تقنية"/>
    <x v="2"/>
    <s v="https://wforecorder.hrsd.gov.sa/Ultra/DynaAsp/vCRMQuery.aspx?sid=15874543"/>
  </r>
  <r>
    <x v="54"/>
    <d v="1899-12-30T08:40:00"/>
    <d v="1899-12-30T08:53:30"/>
    <d v="1899-12-30T00:13:30"/>
    <x v="1"/>
    <x v="0"/>
    <s v="استفسار / سجلات تجارية"/>
    <x v="2"/>
    <x v="1"/>
    <s v="العميل موجود + تأخر الموظف 6 دقائق + تم خدمته"/>
    <s v="الموظف"/>
    <x v="1"/>
    <s v="https://wforecorder.hrsd.gov.sa/Ultra/DynaAsp/vCRMQuery.aspx?sid=15874563"/>
  </r>
  <r>
    <x v="55"/>
    <d v="1899-12-30T12:25:00"/>
    <d v="1899-12-30T12:39:15"/>
    <d v="1899-12-30T00:14:15"/>
    <x v="48"/>
    <x v="6"/>
    <s v="غير محددة"/>
    <x v="8"/>
    <x v="1"/>
    <s v="الموظف موجود بداية الجلسة + فاتح الكاميرا + انتظر العميل"/>
    <s v="لايوجد عميل"/>
    <x v="3"/>
    <s v="https://wforecorder.hrsd.gov.sa/Ultra/DynaAsp/vCRMQuery.aspx?sid=15874567"/>
  </r>
  <r>
    <x v="56"/>
    <d v="1899-12-30T09:00:00"/>
    <d v="1899-12-30T09:15:40"/>
    <d v="1899-12-30T00:15:40"/>
    <x v="0"/>
    <x v="0"/>
    <s v="استفسار / مشكلة بالمؤوسسة"/>
    <x v="1"/>
    <x v="1"/>
    <s v="لم يعرف عن نفسة + تم توثيق رقم الاقامة + تم خدمة العميل"/>
    <s v="المستفيد"/>
    <x v="2"/>
    <s v="https://wforecorder.hrsd.gov.sa/Ultra/DynaAsp/vCRMQuery.aspx?sid=15874569"/>
  </r>
  <r>
    <x v="57"/>
    <d v="1899-12-30T10:30:00"/>
    <d v="1899-12-30T10:44:50"/>
    <d v="1899-12-30T00:14:50"/>
    <x v="49"/>
    <x v="9"/>
    <s v="منشأءة زراعية"/>
    <x v="4"/>
    <x v="1"/>
    <s v="تم التعريف عن نفسة + طلب رمز تحقق + تأكد ان العميل راضي عن الخدمة"/>
    <s v="لايوجد"/>
    <x v="0"/>
    <s v="https://wforecorder.hrsd.gov.sa/Ultra/DynaAsp/vCRMQuery.aspx?sid=15874571"/>
  </r>
  <r>
    <x v="58"/>
    <d v="1899-12-30T11:45:00"/>
    <d v="1899-12-30T11:58:20"/>
    <d v="1899-12-30T00:13:20"/>
    <x v="39"/>
    <x v="0"/>
    <s v="استفسار / انقطاع عن العمل + بلاغ تغيب"/>
    <x v="2"/>
    <x v="1"/>
    <s v="العميل موجود من بداية الجلسة + دخل الموظف بعد مرور 4 دقائق"/>
    <s v="الموظف"/>
    <x v="3"/>
    <s v="https://wforecorder.hrsd.gov.sa/Ultra/DynaAsp/vCRMQuery.aspx?sid=15874575"/>
  </r>
  <r>
    <x v="59"/>
    <d v="1899-12-30T08:20:00"/>
    <d v="1899-12-30T08:37:15"/>
    <d v="1899-12-30T00:17:15"/>
    <x v="42"/>
    <x v="9"/>
    <s v="تسليم وثائق"/>
    <x v="8"/>
    <x v="1"/>
    <s v="الموظف عرف عن نفسة + فاتح الكاميرا + وضح للعميل الاجراءات الصحيحة"/>
    <s v="لا يوجد"/>
    <x v="2"/>
    <s v="https://wforecorder.hrsd.gov.sa/Ultra/DynaAsp/vCRMQuery.aspx?sid=15874574"/>
  </r>
  <r>
    <x v="60"/>
    <d v="1899-12-30T12:55:00"/>
    <d v="1899-12-30T13:07:30"/>
    <d v="1899-12-30T00:12:30"/>
    <x v="43"/>
    <x v="5"/>
    <s v="استفسار / بلاغ خروج نهائي + ويريد نقل كفاله"/>
    <x v="9"/>
    <x v="1"/>
    <s v="لم يتم التعريف عن نفسها + اخذت معلومات العميل + لم تطلب تقييم الخدمة"/>
    <s v="خلل في منصة قوى"/>
    <x v="1"/>
    <s v="https://wforecorder.hrsd.gov.sa/Ultra/DynaAsp/vCRMQuery.aspx?sid=15874579"/>
  </r>
  <r>
    <x v="61"/>
    <d v="1899-12-30T09:10:00"/>
    <d v="1899-12-30T09:26:45"/>
    <d v="1899-12-30T00:16:45"/>
    <x v="44"/>
    <x v="1"/>
    <s v="رخصة عمل"/>
    <x v="1"/>
    <x v="0"/>
    <s v="مدة المكالمة 16 دقيقة + لايوجد صوت + فيديو"/>
    <s v="تقنية"/>
    <x v="0"/>
    <s v="https://wforecorder.hrsd.gov.sa/Ultra/DynaAsp/vCRMQuery.aspx?sid=15874579"/>
  </r>
  <r>
    <x v="62"/>
    <d v="1899-12-30T10:25:00"/>
    <d v="1899-12-30T10:36:20"/>
    <d v="1899-12-30T00:11:20"/>
    <x v="34"/>
    <x v="4"/>
    <s v="تسجيل هروب - لتأخر في تسجيل العقد"/>
    <x v="4"/>
    <x v="1"/>
    <s v="دخول العميل وخروجة بسرعة + لم يكتمل الجلسة"/>
    <s v="المستفيد"/>
    <x v="3"/>
    <s v="https://wforecorder.hrsd.gov.sa/Ultra/DynaAsp/vCRMQuery.aspx?sid=15874586"/>
  </r>
  <r>
    <x v="6"/>
    <d v="1899-12-30T11:40:00"/>
    <d v="1899-12-30T11:51:55"/>
    <d v="1899-12-30T00:11:55"/>
    <x v="36"/>
    <x v="12"/>
    <s v="لا يوجد"/>
    <x v="2"/>
    <x v="1"/>
    <s v="العميل بقي بالجلسة لمدة 7 دقائق + الموظف لم يحضر"/>
    <s v="الموظف لم يحضر"/>
    <x v="2"/>
    <s v="https://wforecorder.hrsd.gov.sa/Ultra/DynaAsp/vCRMQuery.aspx?sid=15874540"/>
  </r>
  <r>
    <x v="63"/>
    <d v="1899-12-30T08:30:00"/>
    <d v="1899-12-30T08:47:40"/>
    <d v="1899-12-30T00:17:40"/>
    <x v="50"/>
    <x v="1"/>
    <s v="استفسار"/>
    <x v="8"/>
    <x v="1"/>
    <s v="الموظف موجود من بداية الجلسة + العميل لم يحضر"/>
    <s v="العميل لم يحضر"/>
    <x v="1"/>
    <s v="https://wforecorder.hrsd.gov.sa/Ultra/DynaAsp/vCRMQuery.aspx?sid=15874543"/>
  </r>
  <r>
    <x v="64"/>
    <d v="1899-12-30T13:15:00"/>
    <d v="1899-12-30T13:28:35"/>
    <d v="1899-12-30T00:13:35"/>
    <x v="51"/>
    <x v="8"/>
    <s v="رخصة عمل"/>
    <x v="1"/>
    <x v="1"/>
    <s v="عرف عن نفسه الموظف + طلب منه رقم + تأكد من رقم الاقامة + تم توضيح للعميل الاشكالية وحلها"/>
    <s v="لايوجد"/>
    <x v="3"/>
    <s v="https://wforecorder.hrsd.gov.sa/Ultra/DynaAsp/vCRMQuery.aspx?sid=15874563"/>
  </r>
  <r>
    <x v="65"/>
    <d v="1899-12-30T09:45:00"/>
    <d v="1899-12-30T10:01:20"/>
    <d v="1899-12-30T00:16:20"/>
    <x v="29"/>
    <x v="0"/>
    <s v="بلاغات التغيب"/>
    <x v="4"/>
    <x v="1"/>
    <s v="دخول الموظف والعميل الى الجلسة + جميعهم ميوت"/>
    <s v="الموظف+العميل"/>
    <x v="0"/>
    <s v="https://wforecorder.hrsd.gov.sa/Ultra/DynaAsp/vCRMQuery.aspx?sid=15874567"/>
  </r>
  <r>
    <x v="66"/>
    <d v="1899-12-30T10:15:00"/>
    <d v="1899-12-30T10:27:45"/>
    <d v="1899-12-30T00:12:45"/>
    <x v="52"/>
    <x v="3"/>
    <s v="طلب / خروج نهائي"/>
    <x v="9"/>
    <x v="0"/>
    <s v="الموظف فاتح الكاميرا + الصوت واضح + تم خدمة العميل بشكل ممتاز"/>
    <s v="تقنية"/>
    <x v="2"/>
    <s v="https://wforecorder.hrsd.gov.sa/Ultra/DynaAsp/vCRMQuery.aspx?sid=15874569"/>
  </r>
  <r>
    <x v="67"/>
    <d v="1899-12-30T11:20:00"/>
    <d v="1899-12-30T11:33:50"/>
    <d v="1899-12-30T00:13:50"/>
    <x v="2"/>
    <x v="0"/>
    <s v="استفسار / عنده عمال يريد قص كرت عمل لهم"/>
    <x v="2"/>
    <x v="1"/>
    <s v="العميل موجود + تأخر الموظف 8 دقائق + تم خدمته"/>
    <s v="الموظف"/>
    <x v="1"/>
    <s v="https://wforecorder.hrsd.gov.sa/Ultra/DynaAsp/vCRMQuery.aspx?sid=15874571"/>
  </r>
  <r>
    <x v="68"/>
    <d v="1899-12-30T08:05:00"/>
    <d v="1899-12-30T08:20:30"/>
    <d v="1899-12-30T00:15:30"/>
    <x v="9"/>
    <x v="3"/>
    <s v="غير محددة"/>
    <x v="8"/>
    <x v="1"/>
    <s v="الموظف موجود بداية الجلسة + فاتح الكاميرا + انتظر العميل"/>
    <s v="لايوجد عميل"/>
    <x v="3"/>
    <s v="https://wforecorder.hrsd.gov.sa/Ultra/DynaAsp/vCRMQuery.aspx?sid=15874575"/>
  </r>
  <r>
    <x v="69"/>
    <d v="1899-12-30T12:35:00"/>
    <d v="1899-12-30T12:49:25"/>
    <d v="1899-12-30T00:14:25"/>
    <x v="7"/>
    <x v="1"/>
    <s v="استفسار"/>
    <x v="1"/>
    <x v="1"/>
    <s v="لم يعرف عن نفسة + تم توثيق رقم الاقامة + تم خدمة العميل"/>
    <s v="المستفيد"/>
    <x v="2"/>
    <s v="https://wforecorder.hrsd.gov.sa/Ultra/DynaAsp/vCRMQuery.aspx?sid=15874574"/>
  </r>
  <r>
    <x v="70"/>
    <d v="1899-12-30T09:50:00"/>
    <d v="1899-12-30T10:04:15"/>
    <d v="1899-12-30T00:14:15"/>
    <x v="3"/>
    <x v="1"/>
    <s v="رخصة عمل"/>
    <x v="4"/>
    <x v="1"/>
    <s v="تم التعريف عن نفسة + طلب رمز تحقق + تأكد ان العميل راضي عن الخدمة"/>
    <s v="لايوجد"/>
    <x v="0"/>
    <s v="https://wforecorder.hrsd.gov.sa/Ultra/DynaAsp/vCRMQuery.aspx?sid=15874579"/>
  </r>
  <r>
    <x v="71"/>
    <d v="1899-12-30T10:05:00"/>
    <d v="1899-12-30T10:22:40"/>
    <d v="1899-12-30T00:17:40"/>
    <x v="11"/>
    <x v="4"/>
    <s v="استفسار / نقل كفالة"/>
    <x v="2"/>
    <x v="1"/>
    <s v="العميل موجود من بداية الجلسة + دخل الموظف بعد مرور 9 دقائق"/>
    <s v="الموظف"/>
    <x v="3"/>
    <s v="https://wforecorder.hrsd.gov.sa/Ultra/DynaAsp/vCRMQuery.aspx?sid=15874579"/>
  </r>
  <r>
    <x v="72"/>
    <d v="1899-12-30T11:30:00"/>
    <d v="1899-12-30T11:42:15"/>
    <d v="1899-12-30T00:12:15"/>
    <x v="12"/>
    <x v="5"/>
    <s v="تسليم وثائق"/>
    <x v="8"/>
    <x v="1"/>
    <s v="الموظف عرف عن نفسة + فاتح الكاميرا + وضح للعميل الاجراءات الصحيحة"/>
    <s v="لا يوجد"/>
    <x v="2"/>
    <s v="https://wforecorder.hrsd.gov.sa/Ultra/DynaAsp/vCRMQuery.aspx?sid=15874586"/>
  </r>
  <r>
    <x v="73"/>
    <d v="1899-12-30T08:45:00"/>
    <d v="1899-12-30T08:58:50"/>
    <d v="1899-12-30T00:13:50"/>
    <x v="6"/>
    <x v="1"/>
    <s v="استفسار / سجلات تجارية"/>
    <x v="9"/>
    <x v="1"/>
    <s v="لم يتم التعريف عن نفسها + اخذت معلومات العميل + لم تطلب تقييم الخدمة"/>
    <s v="المعاملة غير احترافية نهائياً"/>
    <x v="1"/>
    <s v="https://wforecorder.hrsd.gov.sa/Ultra/DynaAsp/vCRMQuery.aspx?sid=15874540"/>
  </r>
  <r>
    <x v="74"/>
    <d v="1899-12-30T13:00:00"/>
    <d v="1899-12-30T13:16:30"/>
    <d v="1899-12-30T00:16:30"/>
    <x v="8"/>
    <x v="2"/>
    <s v="منشأءة زراعية"/>
    <x v="1"/>
    <x v="0"/>
    <s v="مدة المكالمة 16 دقيقة + لايوجد صوت + فيديو"/>
    <s v="تقنية"/>
    <x v="0"/>
    <s v="https://wforecorder.hrsd.gov.sa/Ultra/DynaAsp/vCRMQuery.aspx?sid=15874543"/>
  </r>
  <r>
    <x v="75"/>
    <d v="1899-12-30T09:15:00"/>
    <d v="1899-12-30T09:26:40"/>
    <d v="1899-12-30T00:11:40"/>
    <x v="18"/>
    <x v="8"/>
    <s v="استفسار / مشكلة بالمؤوسسة"/>
    <x v="4"/>
    <x v="1"/>
    <s v="دخول العميل وخروجة بسرعة + لم يكتمل الجلسة"/>
    <s v="المستفيد"/>
    <x v="3"/>
    <s v="https://wforecorder.hrsd.gov.sa/Ultra/DynaAsp/vCRMQuery.aspx?sid=15874563"/>
  </r>
  <r>
    <x v="76"/>
    <d v="1899-12-30T10:30:00"/>
    <d v="1899-12-30T10:41:25"/>
    <d v="1899-12-30T00:11:25"/>
    <x v="17"/>
    <x v="7"/>
    <s v="رخصة عمل"/>
    <x v="2"/>
    <x v="1"/>
    <s v="العميل بقي بالجلسة لمدة 5 دقائق + الموظف لم يحضر"/>
    <s v="الموظف لم يحضر"/>
    <x v="2"/>
    <s v="https://wforecorder.hrsd.gov.sa/Ultra/DynaAsp/vCRMQuery.aspx?sid=15874567"/>
  </r>
  <r>
    <x v="77"/>
    <d v="1899-12-30T11:50:00"/>
    <d v="1899-12-30T12:07:15"/>
    <d v="1899-12-30T00:17:15"/>
    <x v="27"/>
    <x v="10"/>
    <s v="استفسار / الغاء بلاغ + نقل كفالة"/>
    <x v="8"/>
    <x v="1"/>
    <s v="الموظف موجود من بداية الجلسة + العميل لم يحضر"/>
    <s v="العميل لم يحضر"/>
    <x v="1"/>
    <s v="https://wforecorder.hrsd.gov.sa/Ultra/DynaAsp/vCRMQuery.aspx?sid=15874569"/>
  </r>
  <r>
    <x v="78"/>
    <d v="1899-12-30T08:20:00"/>
    <d v="1899-12-30T08:33:50"/>
    <d v="1899-12-30T00:13:50"/>
    <x v="47"/>
    <x v="3"/>
    <s v="بلاغات التغيب"/>
    <x v="1"/>
    <x v="1"/>
    <s v="عرف عن نفسه الموظف + طلب منه رقم + تأكد من رقم الاقامة + تم توضيح للعميل الاشكالية وحلها"/>
    <s v="لايوجد"/>
    <x v="3"/>
    <s v="https://wforecorder.hrsd.gov.sa/Ultra/DynaAsp/vCRMQuery.aspx?sid=15874571"/>
  </r>
  <r>
    <x v="0"/>
    <d v="1899-12-30T12:45:00"/>
    <d v="1899-12-30T13:01:30"/>
    <d v="1899-12-30T00:16:30"/>
    <x v="40"/>
    <x v="3"/>
    <s v="طلب / خروج نهائي"/>
    <x v="4"/>
    <x v="1"/>
    <s v="دخول الموظف والعميل الى الجلسة + جميعهم ميوت"/>
    <s v="الموظف+العميل"/>
    <x v="0"/>
    <s v="https://wforecorder.hrsd.gov.sa/Ultra/DynaAsp/vCRMQuery.aspx?sid=15874575"/>
  </r>
  <r>
    <x v="79"/>
    <d v="1899-12-30T09:25:00"/>
    <d v="1899-12-30T09:38:45"/>
    <d v="1899-12-30T00:13:45"/>
    <x v="4"/>
    <x v="0"/>
    <s v="استفسار / انقطاع عن العمل + بلاغ تغيب"/>
    <x v="9"/>
    <x v="0"/>
    <s v="الموظف فاتح الكاميرا + الصوت واضح + تم خدمة العميل بشكل ممتاز"/>
    <s v="تقنية"/>
    <x v="2"/>
    <s v="https://wforecorder.hrsd.gov.sa/Ultra/DynaAsp/vCRMQuery.aspx?sid=15874574"/>
  </r>
  <r>
    <x v="80"/>
    <d v="1899-12-30T10:40:00"/>
    <d v="1899-12-30T10:52:20"/>
    <d v="1899-12-30T00:12:20"/>
    <x v="10"/>
    <x v="1"/>
    <s v="تسجيل هروب - لتأخر في تسجيل العقد"/>
    <x v="2"/>
    <x v="1"/>
    <s v="العميل موجود + تأخر الموظف 2 دقائق + تم خدمته"/>
    <s v="الموظف"/>
    <x v="1"/>
    <s v="https://wforecorder.hrsd.gov.sa/Ultra/DynaAsp/vCRMQuery.aspx?sid=15874579"/>
  </r>
  <r>
    <x v="81"/>
    <d v="1899-12-30T11:10:00"/>
    <d v="1899-12-30T11:27:55"/>
    <d v="1899-12-30T00:17:55"/>
    <x v="5"/>
    <x v="0"/>
    <s v="لا يوجد"/>
    <x v="8"/>
    <x v="1"/>
    <s v="الموظف موجود بداية الجلسة + فاتح الكاميرا + انتظر العميل"/>
    <s v="لايوجد عميل"/>
    <x v="3"/>
    <s v="https://wforecorder.hrsd.gov.sa/Ultra/DynaAsp/vCRMQuery.aspx?sid=15874579"/>
  </r>
  <r>
    <x v="82"/>
    <d v="1899-12-30T08:55:00"/>
    <d v="1899-12-30T09:08:30"/>
    <d v="1899-12-30T00:13:30"/>
    <x v="15"/>
    <x v="4"/>
    <s v="استفسار"/>
    <x v="1"/>
    <x v="1"/>
    <s v="لم يعرف عن نفسة + تم توثيق رقم الاقامة + تم خدمة العميل"/>
    <s v="المستفيد"/>
    <x v="2"/>
    <s v="https://wforecorder.hrsd.gov.sa/Ultra/DynaAsp/vCRMQuery.aspx?sid=15874586"/>
  </r>
  <r>
    <x v="83"/>
    <d v="1899-12-30T13:25:00"/>
    <d v="1899-12-30T13:39:40"/>
    <d v="1899-12-30T00:14:40"/>
    <x v="1"/>
    <x v="0"/>
    <s v="رخصة عمل"/>
    <x v="4"/>
    <x v="1"/>
    <s v="تم التعريف عن نفسة + طلب رمز تحقق + تأكد ان العميل راضي عن الخدمة"/>
    <s v="لايوجد"/>
    <x v="0"/>
    <s v="https://wforecorder.hrsd.gov.sa/Ultra/DynaAsp/vCRMQuery.aspx?sid=15874540"/>
  </r>
  <r>
    <x v="84"/>
    <d v="1899-12-30T09:05:00"/>
    <d v="1899-12-30T09:21:35"/>
    <d v="1899-12-30T00:16:35"/>
    <x v="48"/>
    <x v="6"/>
    <s v="استفسار / بلاغ خروج نهائي + ويريد نقل كفاله"/>
    <x v="2"/>
    <x v="1"/>
    <s v="العميل موجود من بداية الجلسة + دخل الموظف بعد مرور 6 دقائق"/>
    <s v="الموظف"/>
    <x v="3"/>
    <s v="https://wforecorder.hrsd.gov.sa/Ultra/DynaAsp/vCRMQuery.aspx?sid=15874543"/>
  </r>
  <r>
    <x v="85"/>
    <d v="1899-12-30T10:20:00"/>
    <d v="1899-12-30T10:31:15"/>
    <d v="1899-12-30T00:11:15"/>
    <x v="0"/>
    <x v="0"/>
    <s v="تسليم وثائق"/>
    <x v="8"/>
    <x v="1"/>
    <s v="الموظف عرف عن نفسة + فاتح الكاميرا + وضح للعميل الاجراءات الصحيحة"/>
    <s v="لا يوجد"/>
    <x v="2"/>
    <s v="https://wforecorder.hrsd.gov.sa/Ultra/DynaAsp/vCRMQuery.aspx?sid=15874563"/>
  </r>
  <r>
    <x v="86"/>
    <d v="1899-12-30T11:35:00"/>
    <d v="1899-12-30T11:48:50"/>
    <d v="1899-12-30T00:13:50"/>
    <x v="49"/>
    <x v="9"/>
    <s v="غير محددة"/>
    <x v="9"/>
    <x v="1"/>
    <s v="لم يتم التعريف عن نفسها + اخذت معلومات العميل + لم تطلب تقييم الخدمة"/>
    <s v="خلل في منصة قوى"/>
    <x v="1"/>
    <s v="https://wforecorder.hrsd.gov.sa/Ultra/DynaAsp/vCRMQuery.aspx?sid=15874567"/>
  </r>
  <r>
    <x v="87"/>
    <d v="1899-12-30T08:10:00"/>
    <d v="1899-12-30T08:26:45"/>
    <d v="1899-12-30T00:16:45"/>
    <x v="39"/>
    <x v="0"/>
    <s v="استفسار / نقل كفالة"/>
    <x v="1"/>
    <x v="0"/>
    <s v="مدة المكالمة 16 دقيقة + لايوجد صوت + فيديو"/>
    <s v="تقنية"/>
    <x v="0"/>
    <s v="https://wforecorder.hrsd.gov.sa/Ultra/DynaAsp/vCRMQuery.aspx?sid=15874569"/>
  </r>
  <r>
    <x v="88"/>
    <d v="1899-12-30T12:50:00"/>
    <d v="1899-12-30T13:02:25"/>
    <d v="1899-12-30T00:12:25"/>
    <x v="42"/>
    <x v="9"/>
    <s v="منشأءة زراعية"/>
    <x v="4"/>
    <x v="1"/>
    <s v="دخول العميل وخروجة بسرعة + لم يكتمل الجلسة"/>
    <s v="المستفيد"/>
    <x v="3"/>
    <s v="https://wforecorder.hrsd.gov.sa/Ultra/DynaAsp/vCRMQuery.aspx?sid=15874571"/>
  </r>
  <r>
    <x v="89"/>
    <d v="1899-12-30T09:35:00"/>
    <d v="1899-12-30T09:46:50"/>
    <d v="1899-12-30T00:11:50"/>
    <x v="43"/>
    <x v="5"/>
    <s v="استفسار"/>
    <x v="2"/>
    <x v="1"/>
    <s v="العميل بقي بالجلسة لمدة 4 دقائق + الموظف لم يحضر"/>
    <s v="الموظف لم يحضر"/>
    <x v="2"/>
    <s v="https://wforecorder.hrsd.gov.sa/Ultra/DynaAsp/vCRMQuery.aspx?sid=15874575"/>
  </r>
  <r>
    <x v="90"/>
    <d v="1899-12-30T10:55:00"/>
    <d v="1899-12-30T11:12:40"/>
    <d v="1899-12-30T00:17:40"/>
    <x v="44"/>
    <x v="1"/>
    <s v="رخصة عمل"/>
    <x v="8"/>
    <x v="1"/>
    <s v="الموظف موجود من بداية الجلسة + العميل لم يحضر"/>
    <s v="العميل لم يحضر"/>
    <x v="1"/>
    <s v="https://wforecorder.hrsd.gov.sa/Ultra/DynaAsp/vCRMQuery.aspx?sid=15874574"/>
  </r>
  <r>
    <x v="91"/>
    <d v="1899-12-30T11:25:00"/>
    <d v="1899-12-30T11:38:30"/>
    <d v="1899-12-30T00:13:30"/>
    <x v="34"/>
    <x v="4"/>
    <s v="بلاغات التغيب"/>
    <x v="1"/>
    <x v="1"/>
    <s v="عرف عن نفسه الموظف + طلب منه رقم + تأكد من رقم الاقامة + تم توضيح للعميل الاشكالية وحلها"/>
    <s v="لايوجد"/>
    <x v="3"/>
    <s v="https://wforecorder.hrsd.gov.sa/Ultra/DynaAsp/vCRMQuery.aspx?sid=15874579"/>
  </r>
  <r>
    <x v="1"/>
    <d v="1899-12-30T08:30:00"/>
    <d v="1899-12-30T08:47:20"/>
    <d v="1899-12-30T00:17:20"/>
    <x v="36"/>
    <x v="12"/>
    <s v="استفسار / سجلات تجارية"/>
    <x v="4"/>
    <x v="1"/>
    <s v="دخول الموظف والعميل الى الجلسة + جميعهم ميوت"/>
    <s v="الموظف+العميل"/>
    <x v="0"/>
    <s v="https://wforecorder.hrsd.gov.sa/Ultra/DynaAsp/vCRMQuery.aspx?sid=15874579"/>
  </r>
  <r>
    <x v="15"/>
    <d v="1899-12-30T13:10:00"/>
    <d v="1899-12-30T13:23:15"/>
    <d v="1899-12-30T00:13:15"/>
    <x v="50"/>
    <x v="1"/>
    <s v="طلب / خروج نهائي"/>
    <x v="9"/>
    <x v="0"/>
    <s v="الموظف فاتح الكاميرا + الصوت واضح + تم خدمة العميل بشكل ممتاز"/>
    <s v="تقنية"/>
    <x v="2"/>
    <s v="https://wforecorder.hrsd.gov.sa/Ultra/DynaAsp/vCRMQuery.aspx?sid=15874586"/>
  </r>
  <r>
    <x v="3"/>
    <d v="1899-12-30T09:40:00"/>
    <d v="1899-12-30T09:53:35"/>
    <d v="1899-12-30T00:13:35"/>
    <x v="51"/>
    <x v="8"/>
    <s v="استفسار / عنده عمال يريد قص كرت عمل لهم"/>
    <x v="2"/>
    <x v="1"/>
    <s v="العميل موجود + تأخر الموظف 7 دقائق + تم خدمته"/>
    <s v="الموظف"/>
    <x v="1"/>
    <s v="https://wforecorder.hrsd.gov.sa/Ultra/DynaAsp/vCRMQuery.aspx?sid=15874540"/>
  </r>
  <r>
    <x v="14"/>
    <d v="1899-12-30T10:15:00"/>
    <d v="1899-12-30T10:31:50"/>
    <d v="1899-12-30T00:16:50"/>
    <x v="29"/>
    <x v="0"/>
    <s v="مراجعة / يريد خروج نهائي"/>
    <x v="8"/>
    <x v="1"/>
    <s v="الموظف موجود بداية الجلسة + فاتح الكاميرا + انتظر العميل"/>
    <s v="لايوجد عميل"/>
    <x v="3"/>
    <s v="https://wforecorder.hrsd.gov.sa/Ultra/DynaAsp/vCRMQuery.aspx?sid=15874543"/>
  </r>
  <r>
    <x v="11"/>
    <d v="1899-12-30T09:15:00"/>
    <d v="1899-12-30T09:28:45"/>
    <d v="1899-12-30T00:13:45"/>
    <x v="2"/>
    <x v="0"/>
    <s v="استفسار"/>
    <x v="4"/>
    <x v="1"/>
    <s v="العميل موجود من بداية الجلسة + دخل الموظف بعد مرور 3 دقائق"/>
    <s v="الموظف"/>
    <x v="3"/>
    <s v="https://wforecorder.hrsd.gov.sa/Ultra/DynaAsp/vCRMQuery.aspx?sid=15874543"/>
  </r>
  <r>
    <x v="12"/>
    <d v="1899-12-30T10:30:00"/>
    <d v="1899-12-30T10:42:30"/>
    <d v="1899-12-30T00:12:30"/>
    <x v="9"/>
    <x v="3"/>
    <s v="رخصة عمل"/>
    <x v="2"/>
    <x v="1"/>
    <s v="الموظف عرف عن نفسة + فاتح الكاميرا + وضح للعميل الاجراءات الصحيحة"/>
    <s v="لا يوجد"/>
    <x v="2"/>
    <s v="https://wforecorder.hrsd.gov.sa/Ultra/DynaAsp/vCRMQuery.aspx?sid=15874563"/>
  </r>
  <r>
    <x v="13"/>
    <d v="1899-12-30T11:45:00"/>
    <d v="1899-12-30T11:59:20"/>
    <d v="1899-12-30T00:14:20"/>
    <x v="7"/>
    <x v="1"/>
    <s v="تسليم وثائق"/>
    <x v="8"/>
    <x v="1"/>
    <s v="عرف عن نفسه الموظف + طلب منه رقم + تأكد من رقم الاقامة + تم توضيح للعميل الاشكالية وحلها"/>
    <s v="تقنية"/>
    <x v="1"/>
    <s v="https://wforecorder.hrsd.gov.sa/Ultra/DynaAsp/vCRMQuery.aspx?sid=15874567"/>
  </r>
  <r>
    <x v="14"/>
    <d v="1899-12-30T08:20:00"/>
    <d v="1899-12-30T08:35:15"/>
    <d v="1899-12-30T00:15:15"/>
    <x v="3"/>
    <x v="1"/>
    <s v="استفسار / نقل كفالة"/>
    <x v="1"/>
    <x v="1"/>
    <s v="الموظف موجود من بداية الجلسة + العميل لم يحضر"/>
    <s v="العميل لم يحضر"/>
    <x v="0"/>
    <s v="https://wforecorder.hrsd.gov.sa/Ultra/DynaAsp/vCRMQuery.aspx?sid=15874569"/>
  </r>
  <r>
    <x v="15"/>
    <d v="1899-12-30T13:10:00"/>
    <d v="1899-12-30T13:20:50"/>
    <d v="1899-12-30T00:10:50"/>
    <x v="11"/>
    <x v="4"/>
    <s v="استفسار"/>
    <x v="9"/>
    <x v="0"/>
    <s v="دخول الموظف والعميل الى الجلسة + جميعهم ميوت"/>
    <s v="تقنية"/>
    <x v="3"/>
    <s v="https://wforecorder.hrsd.gov.sa/Ultra/DynaAsp/vCRMQuery.aspx?sid=15874571"/>
  </r>
  <r>
    <x v="16"/>
    <d v="1899-12-30T09:00:00"/>
    <d v="1899-12-30T09:16:40"/>
    <d v="1899-12-30T00:16:40"/>
    <x v="12"/>
    <x v="5"/>
    <s v="رخصة عمل"/>
    <x v="4"/>
    <x v="1"/>
    <s v="الموظف فاتح الكاميرا + الصوت واضح + تم خدمة العميل بشكل ممتاز"/>
    <s v="لايوجد"/>
    <x v="2"/>
    <s v="https://wforecorder.hrsd.gov.sa/Ultra/DynaAsp/vCRMQuery.aspx?sid=15874575"/>
  </r>
  <r>
    <x v="5"/>
    <d v="1899-12-30T10:15:00"/>
    <d v="1899-12-30T10:27:30"/>
    <d v="1899-12-30T00:12:30"/>
    <x v="6"/>
    <x v="1"/>
    <s v="استفسار / سجلات تجارية"/>
    <x v="2"/>
    <x v="1"/>
    <s v="العميل موجود + تأخر الموظف 5 دقائق + تم خدمته"/>
    <s v="الموظف"/>
    <x v="1"/>
    <s v="https://wforecorder.hrsd.gov.sa/Ultra/DynaAsp/vCRMQuery.aspx?sid=15874574"/>
  </r>
  <r>
    <x v="17"/>
    <d v="1899-12-30T11:30:00"/>
    <d v="1899-12-30T11:46:20"/>
    <d v="1899-12-30T00:16:20"/>
    <x v="8"/>
    <x v="2"/>
    <s v="بلاغات التغيب"/>
    <x v="8"/>
    <x v="1"/>
    <s v="تم التعريف عن نفسة + طلب رمز تحقق + تأكد ان العميل راضي عن الخدمة"/>
    <s v="لايوجد"/>
    <x v="3"/>
    <s v="https://wforecorder.hrsd.gov.sa/Ultra/DynaAsp/vCRMQuery.aspx?sid=15874579"/>
  </r>
  <r>
    <x v="18"/>
    <d v="1899-12-30T08:45:00"/>
    <d v="1899-12-30T08:58:15"/>
    <d v="1899-12-30T00:13:15"/>
    <x v="18"/>
    <x v="8"/>
    <s v="استفسار / مشكلة بالمؤوسسة"/>
    <x v="1"/>
    <x v="1"/>
    <s v="الموظف موجود بداية الجلسة + فاتح الكاميرا + انتظر العميل"/>
    <s v="لايوجد عميل"/>
    <x v="2"/>
    <s v="https://wforecorder.hrsd.gov.sa/Ultra/DynaAsp/vCRMQuery.aspx?sid=15874579"/>
  </r>
  <r>
    <x v="19"/>
    <d v="1899-12-30T12:00:00"/>
    <d v="1899-12-30T12:14:45"/>
    <d v="1899-12-30T00:14:45"/>
    <x v="17"/>
    <x v="7"/>
    <s v="طلب / خروج نهائي"/>
    <x v="4"/>
    <x v="1"/>
    <s v="لم يعرف عن نفسة + تم توثيق رقم الاقامة + تم خدمة العميل"/>
    <s v="المستفيد"/>
    <x v="0"/>
    <s v="https://wforecorder.hrsd.gov.sa/Ultra/DynaAsp/vCRMQuery.aspx?sid=15874586"/>
  </r>
  <r>
    <x v="9"/>
    <d v="1899-12-30T09:30:00"/>
    <d v="1899-12-30T09:43:20"/>
    <d v="1899-12-30T00:13:20"/>
    <x v="27"/>
    <x v="10"/>
    <s v="استفسار / الغاء بلاغ + نقل كفالة"/>
    <x v="2"/>
    <x v="1"/>
    <s v="العميل موجود من بداية الجلسة + دخل الموظف بعد مرور 7 دقائق"/>
    <s v="الموظف"/>
    <x v="3"/>
    <s v="https://wforecorder.hrsd.gov.sa/Ultra/DynaAsp/vCRMQuery.aspx?sid=15874540"/>
  </r>
  <r>
    <x v="20"/>
    <d v="1899-12-30T10:45:00"/>
    <d v="1899-12-30T10:59:50"/>
    <d v="1899-12-30T00:14:50"/>
    <x v="47"/>
    <x v="3"/>
    <s v="استفسار / انقطاع عن العمل + بلاغ تغيب"/>
    <x v="8"/>
    <x v="1"/>
    <s v="الموظف عرف عن نفسة + فاتح الكاميرا + وضح للعميل الاجراءات الصحيحة"/>
    <s v="لا يوجد"/>
    <x v="2"/>
    <s v="https://wforecorder.hrsd.gov.sa/Ultra/DynaAsp/vCRMQuery.aspx?sid=15874543"/>
  </r>
  <r>
    <x v="21"/>
    <d v="1899-12-30T11:20:00"/>
    <d v="1899-12-30T11:37:15"/>
    <d v="1899-12-30T00:17:15"/>
    <x v="40"/>
    <x v="3"/>
    <s v="تسجيل هروب - لتأخر في تسجيل العقد"/>
    <x v="9"/>
    <x v="1"/>
    <s v="لم يتم التعريف عن نفسها + اخذت معلومات العميل + لم تطلب تقييم الخدمة"/>
    <s v="المعاملة غير احترافية نهائياً"/>
    <x v="1"/>
    <s v="https://wforecorder.hrsd.gov.sa/Ultra/DynaAsp/vCRMQuery.aspx?sid=15874543"/>
  </r>
  <r>
    <x v="22"/>
    <d v="1899-12-30T08:15:00"/>
    <d v="1899-12-30T08:26:40"/>
    <d v="1899-12-30T00:11:40"/>
    <x v="4"/>
    <x v="0"/>
    <s v="منشأءة زراعية"/>
    <x v="1"/>
    <x v="0"/>
    <s v="مدة المكالمة 11 دقيقة + لايوجد صوت + فيديو"/>
    <s v="تقنية"/>
    <x v="0"/>
    <s v="https://wforecorder.hrsd.gov.sa/Ultra/DynaAsp/vCRMQuery.aspx?sid=15874563"/>
  </r>
  <r>
    <x v="23"/>
    <d v="1899-12-30T13:25:00"/>
    <d v="1899-12-30T13:38:30"/>
    <d v="1899-12-30T00:13:30"/>
    <x v="10"/>
    <x v="1"/>
    <s v="رخصة عمل"/>
    <x v="4"/>
    <x v="1"/>
    <s v="دخول العميل وخروجة بسرعة + لم يكتمل الجلسة"/>
    <s v="المستفيد"/>
    <x v="3"/>
    <s v="https://wforecorder.hrsd.gov.sa/Ultra/DynaAsp/vCRMQuery.aspx?sid=15874567"/>
  </r>
  <r>
    <x v="3"/>
    <d v="1899-12-30T09:50:00"/>
    <d v="1899-12-30T10:05:45"/>
    <d v="1899-12-30T00:15:45"/>
    <x v="5"/>
    <x v="0"/>
    <s v="استفسار"/>
    <x v="2"/>
    <x v="1"/>
    <s v="العميل بقي بالجلسة لمدة 8 دقائق + الموظف لم يحضر"/>
    <s v="الموظف لم يحضر"/>
    <x v="1"/>
    <s v="https://wforecorder.hrsd.gov.sa/Ultra/DynaAsp/vCRMQuery.aspx?sid=15874569"/>
  </r>
  <r>
    <x v="24"/>
    <d v="1899-12-30T10:20:00"/>
    <d v="1899-12-30T10:31:20"/>
    <d v="1899-12-30T00:11:20"/>
    <x v="15"/>
    <x v="4"/>
    <s v="غير محددة"/>
    <x v="8"/>
    <x v="1"/>
    <s v="الموظف موجود من بداية الجلسة + العميل لم يحضر"/>
    <s v="العميل لم يحضر"/>
    <x v="2"/>
    <s v="https://wforecorder.hrsd.gov.sa/Ultra/DynaAsp/vCRMQuery.aspx?sid=15874571"/>
  </r>
  <r>
    <x v="25"/>
    <d v="1899-12-30T11:05:00"/>
    <d v="1899-12-30T11:21:50"/>
    <d v="1899-12-30T00:16:50"/>
    <x v="1"/>
    <x v="0"/>
    <s v="استفسار / عنده عمال يريد قص كرت عمل لهم"/>
    <x v="1"/>
    <x v="1"/>
    <s v="عرف عن نفسه الموظف + طلب منه رقم + تأكد من رقم الاقامة + تم توضيح للعميل الاشكالية وحلها"/>
    <s v="لايوجد"/>
    <x v="3"/>
    <s v="https://wforecorder.hrsd.gov.sa/Ultra/DynaAsp/vCRMQuery.aspx?sid=15874575"/>
  </r>
  <r>
    <x v="26"/>
    <d v="1899-12-30T08:30:00"/>
    <d v="1899-12-30T08:45:35"/>
    <d v="1899-12-30T00:15:35"/>
    <x v="48"/>
    <x v="6"/>
    <s v="لا يوجد"/>
    <x v="9"/>
    <x v="0"/>
    <s v="دخول الموظف والعميل الى الجلسة + جميعهم ميوت"/>
    <s v="الموظف+العميل"/>
    <x v="0"/>
    <s v="https://wforecorder.hrsd.gov.sa/Ultra/DynaAsp/vCRMQuery.aspx?sid=15874574"/>
  </r>
  <r>
    <x v="27"/>
    <d v="1899-12-30T12:40:00"/>
    <d v="1899-12-30T12:54:15"/>
    <d v="1899-12-30T00:14:15"/>
    <x v="0"/>
    <x v="0"/>
    <s v="استفسار"/>
    <x v="4"/>
    <x v="1"/>
    <s v="الموظف فاتح الكاميرا + الصوت واضح + تم خدمة العميل بشكل ممتاز"/>
    <s v="تقنية"/>
    <x v="2"/>
    <s v="https://wforecorder.hrsd.gov.sa/Ultra/DynaAsp/vCRMQuery.aspx?sid=15874579"/>
  </r>
  <r>
    <x v="28"/>
    <d v="1899-12-30T09:15:00"/>
    <d v="1899-12-30T09:28:40"/>
    <d v="1899-12-30T00:13:40"/>
    <x v="49"/>
    <x v="9"/>
    <s v="رخصة عمل"/>
    <x v="2"/>
    <x v="1"/>
    <s v="العميل موجود + تأخر الموظف 4 دقائق + تم خدمته"/>
    <s v="الموظف"/>
    <x v="1"/>
    <s v="https://wforecorder.hrsd.gov.sa/Ultra/DynaAsp/vCRMQuery.aspx?sid=15874579"/>
  </r>
  <r>
    <x v="29"/>
    <d v="1899-12-30T10:35:00"/>
    <d v="1899-12-30T10:48:20"/>
    <d v="1899-12-30T00:13:20"/>
    <x v="39"/>
    <x v="0"/>
    <s v="مراجعة / يريد خروج نهائي"/>
    <x v="8"/>
    <x v="1"/>
    <s v="الموظف موجود بداية الجلسة + فاتح الكاميرا + انتظر العميل"/>
    <s v="لايوجد عميل"/>
    <x v="3"/>
    <s v="https://wforecorder.hrsd.gov.sa/Ultra/DynaAsp/vCRMQuery.aspx?sid=15874586"/>
  </r>
  <r>
    <x v="30"/>
    <d v="1899-12-30T11:50:00"/>
    <d v="1899-12-30T12:06:30"/>
    <d v="1899-12-30T00:16:30"/>
    <x v="42"/>
    <x v="9"/>
    <s v="استفسار / بلاغ خروج نهائي + ويريد نقل كفاله"/>
    <x v="1"/>
    <x v="1"/>
    <s v="لم يعرف عن نفسة + تم توثيق رقم الاقامة + تم خدمة العميل"/>
    <s v="المستفيد"/>
    <x v="2"/>
    <s v="https://wforecorder.hrsd.gov.sa/Ultra/DynaAsp/vCRMQuery.aspx?sid=15874540"/>
  </r>
  <r>
    <x v="31"/>
    <d v="1899-12-30T08:25:00"/>
    <d v="1899-12-30T08:39:45"/>
    <d v="1899-12-30T00:14:45"/>
    <x v="43"/>
    <x v="5"/>
    <s v="تسليم وثائق"/>
    <x v="4"/>
    <x v="1"/>
    <s v="تم التعريف عن نفسة + طلب رمز تحقق + تأكد ان العميل راضي عن الخدمة"/>
    <s v="لايوجد"/>
    <x v="0"/>
    <s v="https://wforecorder.hrsd.gov.sa/Ultra/DynaAsp/vCRMQuery.aspx?sid=15874543"/>
  </r>
  <r>
    <x v="32"/>
    <d v="1899-12-30T13:00:00"/>
    <d v="1899-12-30T13:12:25"/>
    <d v="1899-12-30T00:12:25"/>
    <x v="44"/>
    <x v="1"/>
    <s v="استفسار"/>
    <x v="2"/>
    <x v="1"/>
    <s v="العميل موجود من بداية الجلسة + دخل الموظف بعد مرور 2 دقائق"/>
    <s v="الموظف"/>
    <x v="3"/>
    <s v="https://wforecorder.hrsd.gov.sa/Ultra/DynaAsp/vCRMQuery.aspx?sid=15874543"/>
  </r>
  <r>
    <x v="33"/>
    <d v="1899-12-30T09:40:00"/>
    <d v="1899-12-30T09:55:30"/>
    <d v="1899-12-30T00:15:30"/>
    <x v="34"/>
    <x v="4"/>
    <s v="رخصة عمل"/>
    <x v="8"/>
    <x v="1"/>
    <s v="الموظف عرف عن نفسة + فاتح الكاميرا + وضح للعميل الاجراءات الصحيحة"/>
    <s v="لا يوجد"/>
    <x v="2"/>
    <s v="https://wforecorder.hrsd.gov.sa/Ultra/DynaAsp/vCRMQuery.aspx?sid=15874563"/>
  </r>
  <r>
    <x v="34"/>
    <d v="1899-12-30T10:55:00"/>
    <d v="1899-12-30T11:07:20"/>
    <d v="1899-12-30T00:12:20"/>
    <x v="36"/>
    <x v="12"/>
    <s v="بلاغات التغيب"/>
    <x v="9"/>
    <x v="1"/>
    <s v="لم يتم التعريف عن نفسها + اخذت معلومات العميل + لم تطلب تقييم الخدمة"/>
    <s v="خلل في منصة قوى"/>
    <x v="1"/>
    <s v="https://wforecorder.hrsd.gov.sa/Ultra/DynaAsp/vCRMQuery.aspx?sid=15874567"/>
  </r>
  <r>
    <x v="35"/>
    <d v="1899-12-30T11:30:00"/>
    <d v="1899-12-30T11:46:50"/>
    <d v="1899-12-30T00:16:50"/>
    <x v="50"/>
    <x v="1"/>
    <s v="استفسار / نقل كفالة"/>
    <x v="1"/>
    <x v="0"/>
    <s v="مدة المكالمة 16 دقيقة + لايوجد صوت + فيديو"/>
    <s v="تقنية"/>
    <x v="0"/>
    <s v="https://wforecorder.hrsd.gov.sa/Ultra/DynaAsp/vCRMQuery.aspx?sid=15874569"/>
  </r>
  <r>
    <x v="36"/>
    <d v="1899-12-30T08:10:00"/>
    <d v="1899-12-30T08:21:35"/>
    <d v="1899-12-30T00:11:35"/>
    <x v="51"/>
    <x v="8"/>
    <s v="طلب / خروج نهائي"/>
    <x v="4"/>
    <x v="1"/>
    <s v="دخول العميل وخروجة بسرعة + لم يكتمل الجلسة"/>
    <s v="المستفيد"/>
    <x v="3"/>
    <s v="https://wforecorder.hrsd.gov.sa/Ultra/DynaAsp/vCRMQuery.aspx?sid=15874571"/>
  </r>
  <r>
    <x v="37"/>
    <d v="1899-12-30T12:15:00"/>
    <d v="1899-12-30T12:30:40"/>
    <d v="1899-12-30T00:15:40"/>
    <x v="29"/>
    <x v="0"/>
    <s v="غير محددة"/>
    <x v="2"/>
    <x v="1"/>
    <s v="العميل بقي بالجلسة لمدة 6 دقائق + الموظف لم يحضر"/>
    <s v="الموظف لم يحضر"/>
    <x v="2"/>
    <s v="https://wforecorder.hrsd.gov.sa/Ultra/DynaAsp/vCRMQuery.aspx?sid=15874575"/>
  </r>
  <r>
    <x v="38"/>
    <d v="1899-12-30T09:25:00"/>
    <d v="1899-12-30T09:38:15"/>
    <d v="1899-12-30T00:13:15"/>
    <x v="52"/>
    <x v="3"/>
    <s v="استفسار"/>
    <x v="8"/>
    <x v="1"/>
    <s v="الموظف موجود من بداية الجلسة + العميل لم يحضر"/>
    <s v="العميل لم يحضر"/>
    <x v="1"/>
    <s v="https://wforecorder.hrsd.gov.sa/Ultra/DynaAsp/vCRMQuery.aspx?sid=15874574"/>
  </r>
  <r>
    <x v="39"/>
    <d v="1899-12-30T10:40:00"/>
    <d v="1899-12-30T10:53:50"/>
    <d v="1899-12-30T00:13:50"/>
    <x v="2"/>
    <x v="0"/>
    <s v="رخصة عمل"/>
    <x v="1"/>
    <x v="1"/>
    <s v="عرف عن نفسه الموظف + طلب منه رقم + تأكد من رقم الاقامة + تم توضيح للعميل الاشكالية وحلها"/>
    <s v="لايوجد"/>
    <x v="3"/>
    <s v="https://wforecorder.hrsd.gov.sa/Ultra/DynaAsp/vCRMQuery.aspx?sid=15874579"/>
  </r>
  <r>
    <x v="40"/>
    <d v="1899-12-30T11:15:00"/>
    <d v="1899-12-30T11:31:20"/>
    <d v="1899-12-30T00:16:20"/>
    <x v="9"/>
    <x v="3"/>
    <s v="استفسار / سجلات تجارية"/>
    <x v="4"/>
    <x v="1"/>
    <s v="دخول الموظف والعميل الى الجلسة + جميعهم ميوت"/>
    <s v="الموظف+العميل"/>
    <x v="0"/>
    <s v="https://wforecorder.hrsd.gov.sa/Ultra/DynaAsp/vCRMQuery.aspx?sid=15874579"/>
  </r>
  <r>
    <x v="8"/>
    <d v="1899-12-30T08:50:00"/>
    <d v="1899-12-30T09:04:30"/>
    <d v="1899-12-30T00:14:30"/>
    <x v="7"/>
    <x v="1"/>
    <s v="منشأءة زراعية"/>
    <x v="9"/>
    <x v="0"/>
    <s v="الموظف فاتح الكاميرا + الصوت واضح + تم خدمة العميل بشكل ممتاز"/>
    <s v="تقنية"/>
    <x v="2"/>
    <s v="https://wforecorder.hrsd.gov.sa/Ultra/DynaAsp/vCRMQuery.aspx?sid=15874586"/>
  </r>
  <r>
    <x v="41"/>
    <d v="1899-12-30T13:20:00"/>
    <d v="1899-12-30T13:33:45"/>
    <d v="1899-12-30T00:13:45"/>
    <x v="3"/>
    <x v="1"/>
    <s v="استفسار / مشكلة بالمؤوسسة"/>
    <x v="2"/>
    <x v="1"/>
    <s v="العميل موجود + تأخر الموظف 3 دقائق + تم خدمته"/>
    <s v="الموظف"/>
    <x v="1"/>
    <s v="https://wforecorder.hrsd.gov.sa/Ultra/DynaAsp/vCRMQuery.aspx?sid=15874540"/>
  </r>
  <r>
    <x v="42"/>
    <d v="1899-12-30T09:05:00"/>
    <d v="1899-12-30T09:22:15"/>
    <d v="1899-12-30T00:17:15"/>
    <x v="11"/>
    <x v="4"/>
    <s v="استفسار / انقطاع عن العمل + بلاغ تغيب"/>
    <x v="8"/>
    <x v="1"/>
    <s v="الموظف موجود بداية الجلسة + فاتح الكاميرا + انتظر العميل"/>
    <s v="لايوجد عميل"/>
    <x v="3"/>
    <s v="https://wforecorder.hrsd.gov.sa/Ultra/DynaAsp/vCRMQuery.aspx?sid=15874543"/>
  </r>
  <r>
    <x v="43"/>
    <d v="1899-12-30T10:25:00"/>
    <d v="1899-12-30T10:37:50"/>
    <d v="1899-12-30T00:12:50"/>
    <x v="12"/>
    <x v="5"/>
    <s v="تسجيل هروب - لتأخر في تسجيل العقد"/>
    <x v="1"/>
    <x v="1"/>
    <s v="لم يعرف عن نفسة + تم توثيق رقم الاقامة + تم خدمة العميل"/>
    <s v="المستفيد"/>
    <x v="2"/>
    <s v="https://wforecorder.hrsd.gov.sa/Ultra/DynaAsp/vCRMQuery.aspx?sid=15874543"/>
  </r>
  <r>
    <x v="44"/>
    <d v="1899-12-30T11:40:00"/>
    <d v="1899-12-30T11:54:20"/>
    <d v="1899-12-30T00:14:20"/>
    <x v="6"/>
    <x v="1"/>
    <s v="لا يوجد"/>
    <x v="4"/>
    <x v="1"/>
    <s v="تم التعريف عن نفسة + طلب رمز تحقق + تأكد ان العميل راضي عن الخدمة"/>
    <s v="لايوجد"/>
    <x v="0"/>
    <s v="https://wforecorder.hrsd.gov.sa/Ultra/DynaAsp/vCRMQuery.aspx?sid=15874563"/>
  </r>
  <r>
    <x v="2"/>
    <d v="1899-12-30T08:35:00"/>
    <d v="1899-12-30T08:49:25"/>
    <d v="1899-12-30T00:14:25"/>
    <x v="8"/>
    <x v="2"/>
    <s v="استفسار"/>
    <x v="2"/>
    <x v="1"/>
    <s v="العميل موجود من بداية الجلسة + دخل الموظف بعد مرور 5 دقائق"/>
    <s v="الموظف"/>
    <x v="3"/>
    <s v="https://wforecorder.hrsd.gov.sa/Ultra/DynaAsp/vCRMQuery.aspx?sid=15874567"/>
  </r>
  <r>
    <x v="45"/>
    <d v="1899-12-30T12:50:00"/>
    <d v="1899-12-30T13:03:40"/>
    <d v="1899-12-30T00:13:40"/>
    <x v="18"/>
    <x v="8"/>
    <s v="رخصة عمل"/>
    <x v="8"/>
    <x v="1"/>
    <s v="الموظف عرف عن نفسة + فاتح الكاميرا + وضح للعميل الاجراءات الصحيحة"/>
    <s v="لا يوجد"/>
    <x v="2"/>
    <s v="https://wforecorder.hrsd.gov.sa/Ultra/DynaAsp/vCRMQuery.aspx?sid=15874569"/>
  </r>
  <r>
    <x v="46"/>
    <d v="1899-12-30T09:20:00"/>
    <d v="1899-12-30T09:35:15"/>
    <d v="1899-12-30T00:15:15"/>
    <x v="17"/>
    <x v="7"/>
    <s v="تسليم وثائق"/>
    <x v="9"/>
    <x v="1"/>
    <s v="لم يتم التعريف عن نفسها + اخذت معلومات العميل + لم تطلب تقييم الخدمة"/>
    <s v="المعاملة غير احترافية نهائياً"/>
    <x v="1"/>
    <s v="https://wforecorder.hrsd.gov.sa/Ultra/DynaAsp/vCRMQuery.aspx?sid=15874571"/>
  </r>
  <r>
    <x v="47"/>
    <d v="1899-12-30T10:10:00"/>
    <d v="1899-12-30T10:21:30"/>
    <d v="1899-12-30T00:11:30"/>
    <x v="27"/>
    <x v="10"/>
    <s v="استفسار / الغاء بلاغ + نقل كفالة"/>
    <x v="1"/>
    <x v="0"/>
    <s v="مدة المكالمة 11 دقيقة + لايوجد صوت + فيديو"/>
    <s v="تقنية"/>
    <x v="0"/>
    <s v="https://wforecorder.hrsd.gov.sa/Ultra/DynaAsp/vCRMQuery.aspx?sid=15874575"/>
  </r>
  <r>
    <x v="48"/>
    <d v="1899-12-30T11:25:00"/>
    <d v="1899-12-30T11:42:45"/>
    <d v="1899-12-30T00:17:45"/>
    <x v="47"/>
    <x v="3"/>
    <s v="مراجعة / يريد خروج نهائي"/>
    <x v="4"/>
    <x v="1"/>
    <s v="دخول العميل وخروجة بسرعة + لم يكتمل الجلسة"/>
    <s v="المستفيد"/>
    <x v="3"/>
    <s v="https://wforecorder.hrsd.gov.sa/Ultra/DynaAsp/vCRMQuery.aspx?sid=15874574"/>
  </r>
  <r>
    <x v="49"/>
    <d v="1899-12-30T08:15:00"/>
    <d v="1899-12-30T08:26:20"/>
    <d v="1899-12-30T00:11:20"/>
    <x v="40"/>
    <x v="3"/>
    <s v="بلاغات التغيب"/>
    <x v="2"/>
    <x v="1"/>
    <s v="العميل بقي بالجلسة لمدة 9 دقائق + الموظف لم يحضر"/>
    <s v="الموظف لم يحضر"/>
    <x v="2"/>
    <s v="https://wforecorder.hrsd.gov.sa/Ultra/DynaAsp/vCRMQuery.aspx?sid=15874579"/>
  </r>
  <r>
    <x v="50"/>
    <d v="1899-12-30T13:30:00"/>
    <d v="1899-12-30T13:43:55"/>
    <d v="1899-12-30T00:13:55"/>
    <x v="4"/>
    <x v="0"/>
    <s v="استفسار / نقل كفالة"/>
    <x v="8"/>
    <x v="1"/>
    <s v="الموظف موجود من بداية الجلسة + العميل لم يحضر"/>
    <s v="العميل لم يحضر"/>
    <x v="1"/>
    <s v="https://wforecorder.hrsd.gov.sa/Ultra/DynaAsp/vCRMQuery.aspx?sid=15874579"/>
  </r>
  <r>
    <x v="51"/>
    <d v="1899-12-30T09:35:00"/>
    <d v="1899-12-30T09:51:40"/>
    <d v="1899-12-30T00:16:40"/>
    <x v="10"/>
    <x v="1"/>
    <s v="طلب / خروج نهائي"/>
    <x v="1"/>
    <x v="1"/>
    <s v="عرف عن نفسه الموظف + طلب منه رقم + تأكد من رقم الاقامة + تم توضيح للعميل الاشكالية وحلها"/>
    <s v="لايوجد"/>
    <x v="3"/>
    <s v="https://wforecorder.hrsd.gov.sa/Ultra/DynaAsp/vCRMQuery.aspx?sid=15874586"/>
  </r>
  <r>
    <x v="52"/>
    <d v="1899-12-30T10:50:00"/>
    <d v="1899-12-30T11:02:25"/>
    <d v="1899-12-30T00:12:25"/>
    <x v="5"/>
    <x v="0"/>
    <s v="استفسار"/>
    <x v="4"/>
    <x v="1"/>
    <s v="دخول الموظف والعميل الى الجلسة + جميعهم ميوت"/>
    <s v="الموظف+العميل"/>
    <x v="0"/>
    <s v="https://wforecorder.hrsd.gov.sa/Ultra/DynaAsp/vCRMQuery.aspx?sid=15874540"/>
  </r>
  <r>
    <x v="53"/>
    <d v="1899-12-30T11:05:00"/>
    <d v="1899-12-30T11:21:50"/>
    <d v="1899-12-30T00:16:50"/>
    <x v="15"/>
    <x v="4"/>
    <s v="رخصة عمل"/>
    <x v="9"/>
    <x v="0"/>
    <s v="الموظف فاتح الكاميرا + الصوت واضح + تم خدمة العميل بشكل ممتاز"/>
    <s v="تقنية"/>
    <x v="2"/>
    <s v="https://wforecorder.hrsd.gov.sa/Ultra/DynaAsp/vCRMQuery.aspx?sid=15874543"/>
  </r>
  <r>
    <x v="54"/>
    <d v="1899-12-30T08:40:00"/>
    <d v="1899-12-30T08:53:30"/>
    <d v="1899-12-30T00:13:30"/>
    <x v="1"/>
    <x v="0"/>
    <s v="استفسار / سجلات تجارية"/>
    <x v="2"/>
    <x v="1"/>
    <s v="العميل موجود + تأخر الموظف 6 دقائق + تم خدمته"/>
    <s v="الموظف"/>
    <x v="1"/>
    <s v="https://wforecorder.hrsd.gov.sa/Ultra/DynaAsp/vCRMQuery.aspx?sid=15874543"/>
  </r>
  <r>
    <x v="55"/>
    <d v="1899-12-30T12:25:00"/>
    <d v="1899-12-30T12:39:15"/>
    <d v="1899-12-30T00:14:15"/>
    <x v="48"/>
    <x v="6"/>
    <s v="غير محددة"/>
    <x v="8"/>
    <x v="1"/>
    <s v="الموظف موجود بداية الجلسة + فاتح الكاميرا + انتظر العميل"/>
    <s v="لايوجد عميل"/>
    <x v="3"/>
    <s v="https://wforecorder.hrsd.gov.sa/Ultra/DynaAsp/vCRMQuery.aspx?sid=15874563"/>
  </r>
  <r>
    <x v="56"/>
    <d v="1899-12-30T09:00:00"/>
    <d v="1899-12-30T09:15:40"/>
    <d v="1899-12-30T00:15:40"/>
    <x v="0"/>
    <x v="0"/>
    <s v="استفسار / مشكلة بالمؤوسسة"/>
    <x v="1"/>
    <x v="1"/>
    <s v="لم يعرف عن نفسة + تم توثيق رقم الاقامة + تم خدمة العميل"/>
    <s v="المستفيد"/>
    <x v="2"/>
    <s v="https://wforecorder.hrsd.gov.sa/Ultra/DynaAsp/vCRMQuery.aspx?sid=15874567"/>
  </r>
  <r>
    <x v="57"/>
    <d v="1899-12-30T10:30:00"/>
    <d v="1899-12-30T10:44:50"/>
    <d v="1899-12-30T00:14:50"/>
    <x v="49"/>
    <x v="9"/>
    <s v="منشأءة زراعية"/>
    <x v="4"/>
    <x v="1"/>
    <s v="تم التعريف عن نفسة + طلب رمز تحقق + تأكد ان العميل راضي عن الخدمة"/>
    <s v="لايوجد"/>
    <x v="0"/>
    <s v="https://wforecorder.hrsd.gov.sa/Ultra/DynaAsp/vCRMQuery.aspx?sid=15874569"/>
  </r>
  <r>
    <x v="58"/>
    <d v="1899-12-30T11:45:00"/>
    <d v="1899-12-30T11:58:20"/>
    <d v="1899-12-30T00:13:20"/>
    <x v="39"/>
    <x v="0"/>
    <s v="استفسار / انقطاع عن العمل + بلاغ تغيب"/>
    <x v="2"/>
    <x v="1"/>
    <s v="العميل موجود من بداية الجلسة + دخل الموظف بعد مرور 4 دقائق"/>
    <s v="الموظف"/>
    <x v="3"/>
    <s v="https://wforecorder.hrsd.gov.sa/Ultra/DynaAsp/vCRMQuery.aspx?sid=15874571"/>
  </r>
  <r>
    <x v="59"/>
    <d v="1899-12-30T08:20:00"/>
    <d v="1899-12-30T08:37:15"/>
    <d v="1899-12-30T00:17:15"/>
    <x v="42"/>
    <x v="9"/>
    <s v="تسليم وثائق"/>
    <x v="8"/>
    <x v="1"/>
    <s v="الموظف عرف عن نفسة + فاتح الكاميرا + وضح للعميل الاجراءات الصحيحة"/>
    <s v="لا يوجد"/>
    <x v="2"/>
    <s v="https://wforecorder.hrsd.gov.sa/Ultra/DynaAsp/vCRMQuery.aspx?sid=15874575"/>
  </r>
  <r>
    <x v="60"/>
    <d v="1899-12-30T12:55:00"/>
    <d v="1899-12-30T13:07:30"/>
    <d v="1899-12-30T00:12:30"/>
    <x v="43"/>
    <x v="5"/>
    <s v="استفسار / بلاغ خروج نهائي + ويريد نقل كفاله"/>
    <x v="9"/>
    <x v="1"/>
    <s v="لم يتم التعريف عن نفسها + اخذت معلومات العميل + لم تطلب تقييم الخدمة"/>
    <s v="خلل في منصة قوى"/>
    <x v="1"/>
    <s v="https://wforecorder.hrsd.gov.sa/Ultra/DynaAsp/vCRMQuery.aspx?sid=15874574"/>
  </r>
  <r>
    <x v="61"/>
    <d v="1899-12-30T09:10:00"/>
    <d v="1899-12-30T09:26:45"/>
    <d v="1899-12-30T00:16:45"/>
    <x v="44"/>
    <x v="1"/>
    <s v="رخصة عمل"/>
    <x v="1"/>
    <x v="0"/>
    <s v="مدة المكالمة 16 دقيقة + لايوجد صوت + فيديو"/>
    <s v="تقنية"/>
    <x v="0"/>
    <s v="https://wforecorder.hrsd.gov.sa/Ultra/DynaAsp/vCRMQuery.aspx?sid=15874579"/>
  </r>
  <r>
    <x v="62"/>
    <d v="1899-12-30T10:25:00"/>
    <d v="1899-12-30T10:36:20"/>
    <d v="1899-12-30T00:11:20"/>
    <x v="34"/>
    <x v="4"/>
    <s v="تسجيل هروب - لتأخر في تسجيل العقد"/>
    <x v="4"/>
    <x v="1"/>
    <s v="دخول العميل وخروجة بسرعة + لم يكتمل الجلسة"/>
    <s v="المستفيد"/>
    <x v="3"/>
    <s v="https://wforecorder.hrsd.gov.sa/Ultra/DynaAsp/vCRMQuery.aspx?sid=15874579"/>
  </r>
  <r>
    <x v="6"/>
    <d v="1899-12-30T11:40:00"/>
    <d v="1899-12-30T11:51:55"/>
    <d v="1899-12-30T00:11:55"/>
    <x v="36"/>
    <x v="12"/>
    <s v="لا يوجد"/>
    <x v="2"/>
    <x v="1"/>
    <s v="العميل بقي بالجلسة لمدة 7 دقائق + الموظف لم يحضر"/>
    <s v="الموظف لم يحضر"/>
    <x v="2"/>
    <s v="https://wforecorder.hrsd.gov.sa/Ultra/DynaAsp/vCRMQuery.aspx?sid=15874586"/>
  </r>
  <r>
    <x v="63"/>
    <d v="1899-12-30T08:30:00"/>
    <d v="1899-12-30T08:47:40"/>
    <d v="1899-12-30T00:17:40"/>
    <x v="50"/>
    <x v="1"/>
    <s v="استفسار"/>
    <x v="8"/>
    <x v="1"/>
    <s v="الموظف موجود من بداية الجلسة + العميل لم يحضر"/>
    <s v="العميل لم يحضر"/>
    <x v="1"/>
    <s v="https://wforecorder.hrsd.gov.sa/Ultra/DynaAsp/vCRMQuery.aspx?sid=15874540"/>
  </r>
  <r>
    <x v="64"/>
    <d v="1899-12-30T13:15:00"/>
    <d v="1899-12-30T13:28:35"/>
    <d v="1899-12-30T00:13:35"/>
    <x v="51"/>
    <x v="8"/>
    <s v="رخصة عمل"/>
    <x v="1"/>
    <x v="1"/>
    <s v="عرف عن نفسه الموظف + طلب منه رقم + تأكد من رقم الاقامة + تم توضيح للعميل الاشكالية وحلها"/>
    <s v="لايوجد"/>
    <x v="3"/>
    <s v="https://wforecorder.hrsd.gov.sa/Ultra/DynaAsp/vCRMQuery.aspx?sid=15874543"/>
  </r>
  <r>
    <x v="65"/>
    <d v="1899-12-30T09:45:00"/>
    <d v="1899-12-30T10:01:20"/>
    <d v="1899-12-30T00:16:20"/>
    <x v="29"/>
    <x v="0"/>
    <s v="بلاغات التغيب"/>
    <x v="4"/>
    <x v="1"/>
    <s v="دخول الموظف والعميل الى الجلسة + جميعهم ميوت"/>
    <s v="الموظف+العميل"/>
    <x v="0"/>
    <s v="https://wforecorder.hrsd.gov.sa/Ultra/DynaAsp/vCRMQuery.aspx?sid=15874543"/>
  </r>
  <r>
    <x v="66"/>
    <d v="1899-12-30T10:15:00"/>
    <d v="1899-12-30T10:27:45"/>
    <d v="1899-12-30T00:12:45"/>
    <x v="52"/>
    <x v="3"/>
    <s v="طلب / خروج نهائي"/>
    <x v="9"/>
    <x v="0"/>
    <s v="الموظف فاتح الكاميرا + الصوت واضح + تم خدمة العميل بشكل ممتاز"/>
    <s v="تقنية"/>
    <x v="2"/>
    <s v="https://wforecorder.hrsd.gov.sa/Ultra/DynaAsp/vCRMQuery.aspx?sid=15874563"/>
  </r>
  <r>
    <x v="67"/>
    <d v="1899-12-30T11:20:00"/>
    <d v="1899-12-30T11:33:50"/>
    <d v="1899-12-30T00:13:50"/>
    <x v="2"/>
    <x v="0"/>
    <s v="استفسار / عنده عمال يريد قص كرت عمل لهم"/>
    <x v="2"/>
    <x v="1"/>
    <s v="العميل موجود + تأخر الموظف 8 دقائق + تم خدمته"/>
    <s v="الموظف"/>
    <x v="1"/>
    <s v="https://wforecorder.hrsd.gov.sa/Ultra/DynaAsp/vCRMQuery.aspx?sid=15874567"/>
  </r>
  <r>
    <x v="68"/>
    <d v="1899-12-30T08:05:00"/>
    <d v="1899-12-30T08:20:30"/>
    <d v="1899-12-30T00:15:30"/>
    <x v="9"/>
    <x v="3"/>
    <s v="غير محددة"/>
    <x v="8"/>
    <x v="1"/>
    <s v="الموظف موجود بداية الجلسة + فاتح الكاميرا + انتظر العميل"/>
    <s v="لايوجد عميل"/>
    <x v="3"/>
    <s v="https://wforecorder.hrsd.gov.sa/Ultra/DynaAsp/vCRMQuery.aspx?sid=15874569"/>
  </r>
  <r>
    <x v="69"/>
    <d v="1899-12-30T12:35:00"/>
    <d v="1899-12-30T12:49:25"/>
    <d v="1899-12-30T00:14:25"/>
    <x v="7"/>
    <x v="1"/>
    <s v="استفسار"/>
    <x v="1"/>
    <x v="1"/>
    <s v="لم يعرف عن نفسة + تم توثيق رقم الاقامة + تم خدمة العميل"/>
    <s v="المستفيد"/>
    <x v="2"/>
    <s v="https://wforecorder.hrsd.gov.sa/Ultra/DynaAsp/vCRMQuery.aspx?sid=15874571"/>
  </r>
  <r>
    <x v="70"/>
    <d v="1899-12-30T09:50:00"/>
    <d v="1899-12-30T10:04:15"/>
    <d v="1899-12-30T00:14:15"/>
    <x v="3"/>
    <x v="1"/>
    <s v="رخصة عمل"/>
    <x v="4"/>
    <x v="1"/>
    <s v="تم التعريف عن نفسة + طلب رمز تحقق + تأكد ان العميل راضي عن الخدمة"/>
    <s v="لايوجد"/>
    <x v="0"/>
    <s v="https://wforecorder.hrsd.gov.sa/Ultra/DynaAsp/vCRMQuery.aspx?sid=15874575"/>
  </r>
  <r>
    <x v="71"/>
    <d v="1899-12-30T10:05:00"/>
    <d v="1899-12-30T10:22:40"/>
    <d v="1899-12-30T00:17:40"/>
    <x v="11"/>
    <x v="4"/>
    <s v="استفسار / نقل كفالة"/>
    <x v="2"/>
    <x v="1"/>
    <s v="العميل موجود من بداية الجلسة + دخل الموظف بعد مرور 9 دقائق"/>
    <s v="الموظف"/>
    <x v="3"/>
    <s v="https://wforecorder.hrsd.gov.sa/Ultra/DynaAsp/vCRMQuery.aspx?sid=15874574"/>
  </r>
  <r>
    <x v="72"/>
    <d v="1899-12-30T11:30:00"/>
    <d v="1899-12-30T11:42:15"/>
    <d v="1899-12-30T00:12:15"/>
    <x v="12"/>
    <x v="5"/>
    <s v="تسليم وثائق"/>
    <x v="8"/>
    <x v="1"/>
    <s v="الموظف عرف عن نفسة + فاتح الكاميرا + وضح للعميل الاجراءات الصحيحة"/>
    <s v="لا يوجد"/>
    <x v="2"/>
    <s v="https://wforecorder.hrsd.gov.sa/Ultra/DynaAsp/vCRMQuery.aspx?sid=15874579"/>
  </r>
  <r>
    <x v="73"/>
    <d v="1899-12-30T08:45:00"/>
    <d v="1899-12-30T08:58:50"/>
    <d v="1899-12-30T00:13:50"/>
    <x v="6"/>
    <x v="1"/>
    <s v="استفسار / سجلات تجارية"/>
    <x v="9"/>
    <x v="1"/>
    <s v="لم يتم التعريف عن نفسها + اخذت معلومات العميل + لم تطلب تقييم الخدمة"/>
    <s v="المعاملة غير احترافية نهائياً"/>
    <x v="1"/>
    <s v="https://wforecorder.hrsd.gov.sa/Ultra/DynaAsp/vCRMQuery.aspx?sid=15874579"/>
  </r>
  <r>
    <x v="74"/>
    <d v="1899-12-30T13:00:00"/>
    <d v="1899-12-30T13:16:30"/>
    <d v="1899-12-30T00:16:30"/>
    <x v="8"/>
    <x v="2"/>
    <s v="منشأءة زراعية"/>
    <x v="1"/>
    <x v="0"/>
    <s v="مدة المكالمة 16 دقيقة + لايوجد صوت + فيديو"/>
    <s v="تقنية"/>
    <x v="0"/>
    <s v="https://wforecorder.hrsd.gov.sa/Ultra/DynaAsp/vCRMQuery.aspx?sid=15874586"/>
  </r>
  <r>
    <x v="75"/>
    <d v="1899-12-30T09:15:00"/>
    <d v="1899-12-30T09:26:40"/>
    <d v="1899-12-30T00:11:40"/>
    <x v="18"/>
    <x v="8"/>
    <s v="استفسار / مشكلة بالمؤوسسة"/>
    <x v="4"/>
    <x v="1"/>
    <s v="دخول العميل وخروجة بسرعة + لم يكتمل الجلسة"/>
    <s v="المستفيد"/>
    <x v="3"/>
    <s v="https://wforecorder.hrsd.gov.sa/Ultra/DynaAsp/vCRMQuery.aspx?sid=15874540"/>
  </r>
  <r>
    <x v="76"/>
    <d v="1899-12-30T10:30:00"/>
    <d v="1899-12-30T10:41:25"/>
    <d v="1899-12-30T00:11:25"/>
    <x v="17"/>
    <x v="7"/>
    <s v="رخصة عمل"/>
    <x v="2"/>
    <x v="1"/>
    <s v="العميل بقي بالجلسة لمدة 5 دقائق + الموظف لم يحضر"/>
    <s v="الموظف لم يحضر"/>
    <x v="2"/>
    <s v="https://wforecorder.hrsd.gov.sa/Ultra/DynaAsp/vCRMQuery.aspx?sid=15874543"/>
  </r>
  <r>
    <x v="77"/>
    <d v="1899-12-30T11:50:00"/>
    <d v="1899-12-30T12:07:15"/>
    <d v="1899-12-30T00:17:15"/>
    <x v="27"/>
    <x v="10"/>
    <s v="استفسار / الغاء بلاغ + نقل كفالة"/>
    <x v="8"/>
    <x v="1"/>
    <s v="الموظف موجود من بداية الجلسة + العميل لم يحضر"/>
    <s v="العميل لم يحضر"/>
    <x v="1"/>
    <s v="https://wforecorder.hrsd.gov.sa/Ultra/DynaAsp/vCRMQuery.aspx?sid=15874543"/>
  </r>
  <r>
    <x v="78"/>
    <d v="1899-12-30T08:20:00"/>
    <d v="1899-12-30T08:33:50"/>
    <d v="1899-12-30T00:13:50"/>
    <x v="47"/>
    <x v="3"/>
    <s v="بلاغات التغيب"/>
    <x v="1"/>
    <x v="1"/>
    <s v="عرف عن نفسه الموظف + طلب منه رقم + تأكد من رقم الاقامة + تم توضيح للعميل الاشكالية وحلها"/>
    <s v="لايوجد"/>
    <x v="3"/>
    <s v="https://wforecorder.hrsd.gov.sa/Ultra/DynaAsp/vCRMQuery.aspx?sid=15874563"/>
  </r>
  <r>
    <x v="0"/>
    <d v="1899-12-30T12:45:00"/>
    <d v="1899-12-30T13:01:30"/>
    <d v="1899-12-30T00:16:30"/>
    <x v="40"/>
    <x v="3"/>
    <s v="طلب / خروج نهائي"/>
    <x v="4"/>
    <x v="1"/>
    <s v="دخول الموظف والعميل الى الجلسة + جميعهم ميوت"/>
    <s v="الموظف+العميل"/>
    <x v="0"/>
    <s v="https://wforecorder.hrsd.gov.sa/Ultra/DynaAsp/vCRMQuery.aspx?sid=15874567"/>
  </r>
  <r>
    <x v="79"/>
    <d v="1899-12-30T09:25:00"/>
    <d v="1899-12-30T09:38:45"/>
    <d v="1899-12-30T00:13:45"/>
    <x v="4"/>
    <x v="0"/>
    <s v="استفسار / انقطاع عن العمل + بلاغ تغيب"/>
    <x v="9"/>
    <x v="0"/>
    <s v="الموظف فاتح الكاميرا + الصوت واضح + تم خدمة العميل بشكل ممتاز"/>
    <s v="تقنية"/>
    <x v="2"/>
    <s v="https://wforecorder.hrsd.gov.sa/Ultra/DynaAsp/vCRMQuery.aspx?sid=15874569"/>
  </r>
  <r>
    <x v="80"/>
    <d v="1899-12-30T10:40:00"/>
    <d v="1899-12-30T10:52:20"/>
    <d v="1899-12-30T00:12:20"/>
    <x v="10"/>
    <x v="1"/>
    <s v="تسجيل هروب - لتأخر في تسجيل العقد"/>
    <x v="2"/>
    <x v="1"/>
    <s v="العميل موجود + تأخر الموظف 2 دقائق + تم خدمته"/>
    <s v="الموظف"/>
    <x v="1"/>
    <s v="https://wforecorder.hrsd.gov.sa/Ultra/DynaAsp/vCRMQuery.aspx?sid=15874571"/>
  </r>
  <r>
    <x v="81"/>
    <d v="1899-12-30T11:10:00"/>
    <d v="1899-12-30T11:27:55"/>
    <d v="1899-12-30T00:17:55"/>
    <x v="5"/>
    <x v="0"/>
    <s v="لا يوجد"/>
    <x v="8"/>
    <x v="1"/>
    <s v="الموظف موجود بداية الجلسة + فاتح الكاميرا + انتظر العميل"/>
    <s v="لايوجد عميل"/>
    <x v="3"/>
    <s v="https://wforecorder.hrsd.gov.sa/Ultra/DynaAsp/vCRMQuery.aspx?sid=15874575"/>
  </r>
  <r>
    <x v="82"/>
    <d v="1899-12-30T08:55:00"/>
    <d v="1899-12-30T09:08:30"/>
    <d v="1899-12-30T00:13:30"/>
    <x v="15"/>
    <x v="4"/>
    <s v="استفسار"/>
    <x v="1"/>
    <x v="1"/>
    <s v="لم يعرف عن نفسة + تم توثيق رقم الاقامة + تم خدمة العميل"/>
    <s v="المستفيد"/>
    <x v="2"/>
    <s v="https://wforecorder.hrsd.gov.sa/Ultra/DynaAsp/vCRMQuery.aspx?sid=15874574"/>
  </r>
  <r>
    <x v="83"/>
    <d v="1899-12-30T13:25:00"/>
    <d v="1899-12-30T13:39:40"/>
    <d v="1899-12-30T00:14:40"/>
    <x v="1"/>
    <x v="0"/>
    <s v="رخصة عمل"/>
    <x v="4"/>
    <x v="1"/>
    <s v="تم التعريف عن نفسة + طلب رمز تحقق + تأكد ان العميل راضي عن الخدمة"/>
    <s v="لايوجد"/>
    <x v="0"/>
    <s v="https://wforecorder.hrsd.gov.sa/Ultra/DynaAsp/vCRMQuery.aspx?sid=15874579"/>
  </r>
  <r>
    <x v="84"/>
    <d v="1899-12-30T09:05:00"/>
    <d v="1899-12-30T09:21:35"/>
    <d v="1899-12-30T00:16:35"/>
    <x v="48"/>
    <x v="6"/>
    <s v="استفسار / بلاغ خروج نهائي + ويريد نقل كفاله"/>
    <x v="2"/>
    <x v="1"/>
    <s v="العميل موجود من بداية الجلسة + دخل الموظف بعد مرور 6 دقائق"/>
    <s v="الموظف"/>
    <x v="3"/>
    <s v="https://wforecorder.hrsd.gov.sa/Ultra/DynaAsp/vCRMQuery.aspx?sid=15874579"/>
  </r>
  <r>
    <x v="85"/>
    <d v="1899-12-30T10:20:00"/>
    <d v="1899-12-30T10:31:15"/>
    <d v="1899-12-30T00:11:15"/>
    <x v="0"/>
    <x v="0"/>
    <s v="تسليم وثائق"/>
    <x v="8"/>
    <x v="1"/>
    <s v="الموظف عرف عن نفسة + فاتح الكاميرا + وضح للعميل الاجراءات الصحيحة"/>
    <s v="لا يوجد"/>
    <x v="2"/>
    <s v="https://wforecorder.hrsd.gov.sa/Ultra/DynaAsp/vCRMQuery.aspx?sid=15874586"/>
  </r>
  <r>
    <x v="86"/>
    <d v="1899-12-30T11:35:00"/>
    <d v="1899-12-30T11:48:50"/>
    <d v="1899-12-30T00:13:50"/>
    <x v="49"/>
    <x v="9"/>
    <s v="غير محددة"/>
    <x v="9"/>
    <x v="1"/>
    <s v="لم يتم التعريف عن نفسها + اخذت معلومات العميل + لم تطلب تقييم الخدمة"/>
    <s v="خلل في منصة قوى"/>
    <x v="1"/>
    <s v="https://wforecorder.hrsd.gov.sa/Ultra/DynaAsp/vCRMQuery.aspx?sid=15874540"/>
  </r>
  <r>
    <x v="87"/>
    <d v="1899-12-30T08:10:00"/>
    <d v="1899-12-30T08:26:45"/>
    <d v="1899-12-30T00:16:45"/>
    <x v="39"/>
    <x v="0"/>
    <s v="استفسار / نقل كفالة"/>
    <x v="1"/>
    <x v="0"/>
    <s v="مدة المكالمة 16 دقيقة + لايوجد صوت + فيديو"/>
    <s v="تقنية"/>
    <x v="0"/>
    <s v="https://wforecorder.hrsd.gov.sa/Ultra/DynaAsp/vCRMQuery.aspx?sid=15874543"/>
  </r>
  <r>
    <x v="88"/>
    <d v="1899-12-30T12:50:00"/>
    <d v="1899-12-30T13:02:25"/>
    <d v="1899-12-30T00:12:25"/>
    <x v="42"/>
    <x v="9"/>
    <s v="منشأءة زراعية"/>
    <x v="4"/>
    <x v="1"/>
    <s v="دخول العميل وخروجة بسرعة + لم يكتمل الجلسة"/>
    <s v="المستفيد"/>
    <x v="3"/>
    <s v="https://wforecorder.hrsd.gov.sa/Ultra/DynaAsp/vCRMQuery.aspx?sid=15874543"/>
  </r>
  <r>
    <x v="89"/>
    <d v="1899-12-30T09:35:00"/>
    <d v="1899-12-30T09:46:50"/>
    <d v="1899-12-30T00:11:50"/>
    <x v="43"/>
    <x v="5"/>
    <s v="استفسار"/>
    <x v="2"/>
    <x v="1"/>
    <s v="العميل بقي بالجلسة لمدة 4 دقائق + الموظف لم يحضر"/>
    <s v="الموظف لم يحضر"/>
    <x v="2"/>
    <s v="https://wforecorder.hrsd.gov.sa/Ultra/DynaAsp/vCRMQuery.aspx?sid=15874563"/>
  </r>
  <r>
    <x v="90"/>
    <d v="1899-12-30T10:55:00"/>
    <d v="1899-12-30T11:12:40"/>
    <d v="1899-12-30T00:17:40"/>
    <x v="44"/>
    <x v="1"/>
    <s v="رخصة عمل"/>
    <x v="8"/>
    <x v="1"/>
    <s v="الموظف موجود من بداية الجلسة + العميل لم يحضر"/>
    <s v="العميل لم يحضر"/>
    <x v="1"/>
    <s v="https://wforecorder.hrsd.gov.sa/Ultra/DynaAsp/vCRMQuery.aspx?sid=15874567"/>
  </r>
  <r>
    <x v="91"/>
    <d v="1899-12-30T11:25:00"/>
    <d v="1899-12-30T11:38:30"/>
    <d v="1899-12-30T00:13:30"/>
    <x v="34"/>
    <x v="4"/>
    <s v="بلاغات التغيب"/>
    <x v="1"/>
    <x v="1"/>
    <s v="عرف عن نفسه الموظف + طلب منه رقم + تأكد من رقم الاقامة + تم توضيح للعميل الاشكالية وحلها"/>
    <s v="لايوجد"/>
    <x v="3"/>
    <s v="https://wforecorder.hrsd.gov.sa/Ultra/DynaAsp/vCRMQuery.aspx?sid=15874569"/>
  </r>
  <r>
    <x v="1"/>
    <d v="1899-12-30T08:30:00"/>
    <d v="1899-12-30T08:47:20"/>
    <d v="1899-12-30T00:17:20"/>
    <x v="36"/>
    <x v="12"/>
    <s v="استفسار / سجلات تجارية"/>
    <x v="4"/>
    <x v="1"/>
    <s v="دخول الموظف والعميل الى الجلسة + جميعهم ميوت"/>
    <s v="الموظف+العميل"/>
    <x v="0"/>
    <s v="https://wforecorder.hrsd.gov.sa/Ultra/DynaAsp/vCRMQuery.aspx?sid=15874571"/>
  </r>
  <r>
    <x v="15"/>
    <d v="1899-12-30T13:10:00"/>
    <d v="1899-12-30T13:23:15"/>
    <d v="1899-12-30T00:13:15"/>
    <x v="50"/>
    <x v="1"/>
    <s v="طلب / خروج نهائي"/>
    <x v="9"/>
    <x v="0"/>
    <s v="الموظف فاتح الكاميرا + الصوت واضح + تم خدمة العميل بشكل ممتاز"/>
    <s v="تقنية"/>
    <x v="2"/>
    <s v="https://wforecorder.hrsd.gov.sa/Ultra/DynaAsp/vCRMQuery.aspx?sid=15874575"/>
  </r>
  <r>
    <x v="3"/>
    <d v="1899-12-30T09:40:00"/>
    <d v="1899-12-30T09:53:35"/>
    <d v="1899-12-30T00:13:35"/>
    <x v="51"/>
    <x v="8"/>
    <s v="استفسار / عنده عمال يريد قص كرت عمل لهم"/>
    <x v="2"/>
    <x v="1"/>
    <s v="العميل موجود + تأخر الموظف 7 دقائق + تم خدمته"/>
    <s v="الموظف"/>
    <x v="1"/>
    <s v="https://wforecorder.hrsd.gov.sa/Ultra/DynaAsp/vCRMQuery.aspx?sid=15874574"/>
  </r>
  <r>
    <x v="14"/>
    <d v="1899-12-30T10:15:00"/>
    <d v="1899-12-30T10:31:50"/>
    <d v="1899-12-30T00:16:50"/>
    <x v="29"/>
    <x v="0"/>
    <s v="مراجعة / يريد خروج نهائي"/>
    <x v="8"/>
    <x v="1"/>
    <s v="الموظف موجود بداية الجلسة + فاتح الكاميرا + انتظر العميل"/>
    <s v="لايوجد عميل"/>
    <x v="3"/>
    <s v="https://wforecorder.hrsd.gov.sa/Ultra/DynaAsp/vCRMQuery.aspx?sid=15874579"/>
  </r>
  <r>
    <x v="25"/>
    <d v="1899-12-30T11:45:00"/>
    <d v="1899-12-30T11:58:20"/>
    <d v="1899-12-30T00:13:20"/>
    <x v="52"/>
    <x v="3"/>
    <s v="استفسار"/>
    <x v="1"/>
    <x v="1"/>
    <s v="لم يعرف عن نفسة + تم توثيق رقم الاقامة + تم خدمة العميل"/>
    <s v="المستفيد"/>
    <x v="2"/>
    <s v="https://wforecorder.hrsd.gov.sa/Ultra/DynaAsp/vCRMQuery.aspx?sid=15874579"/>
  </r>
  <r>
    <x v="37"/>
    <d v="1899-12-30T08:25:00"/>
    <d v="1899-12-30T08:40:55"/>
    <d v="1899-12-30T00:15:55"/>
    <x v="2"/>
    <x v="0"/>
    <s v="رخصة عمل"/>
    <x v="4"/>
    <x v="1"/>
    <s v="تم التعريف عن نفسة + طلب رمز تحقق + تأكد ان العميل راضي عن الخدمة"/>
    <s v="لايوجد"/>
    <x v="0"/>
    <s v="https://wforecorder.hrsd.gov.sa/Ultra/DynaAsp/vCRMQuery.aspx?sid=15874586"/>
  </r>
  <r>
    <x v="18"/>
    <d v="1899-12-30T12:30:00"/>
    <d v="1899-12-30T12:46:45"/>
    <d v="1899-12-30T00:16:45"/>
    <x v="9"/>
    <x v="3"/>
    <s v="استفسار / مشكلة بالمؤوسسة"/>
    <x v="2"/>
    <x v="1"/>
    <s v="العميل موجود من بداية الجلسة + دخل الموظف بعد مرور 3 دقائق"/>
    <s v="الموظف"/>
    <x v="3"/>
    <s v="https://wforecorder.hrsd.gov.sa/Ultra/DynaAsp/vCRMQuery.aspx?sid=15874540"/>
  </r>
  <r>
    <x v="5"/>
    <d v="1899-12-30T09:50:00"/>
    <d v="1899-12-30T10:01:30"/>
    <d v="1899-12-30T00:11:30"/>
    <x v="7"/>
    <x v="1"/>
    <s v="تسليم وثائق"/>
    <x v="8"/>
    <x v="1"/>
    <s v="الموظف عرف عن نفسة + فاتح الكاميرا + وضح للعميل الاجراءات الصحيحة"/>
    <s v="لا يوجد"/>
    <x v="2"/>
    <s v="https://wforecorder.hrsd.gov.sa/Ultra/DynaAsp/vCRMQuery.aspx?sid=15874543"/>
  </r>
  <r>
    <x v="17"/>
    <d v="1899-12-30T10:35:00"/>
    <d v="1899-12-30T10:48:40"/>
    <d v="1899-12-30T00:13:40"/>
    <x v="3"/>
    <x v="1"/>
    <s v="استفسار / الغاء بلاغ + نقل كفالة"/>
    <x v="9"/>
    <x v="1"/>
    <s v="لم يتم التعريف عن نفسها + اخذت معلومات العميل + لم تطلب تقييم الخدمة"/>
    <s v="المعاملة غير احترافية نهائياً"/>
    <x v="1"/>
    <s v="https://wforecorder.hrsd.gov.sa/Ultra/DynaAsp/vCRMQuery.aspx?sid=15874543"/>
  </r>
  <r>
    <x v="29"/>
    <d v="1899-12-30T11:20:00"/>
    <d v="1899-12-30T11:37:25"/>
    <d v="1899-12-30T00:17:25"/>
    <x v="11"/>
    <x v="4"/>
    <s v="غير محددة"/>
    <x v="1"/>
    <x v="0"/>
    <s v="مدة المكالمة 17 دقيقة + لايوجد صوت + فيديو"/>
    <s v="تقنية"/>
    <x v="0"/>
    <s v="https://wforecorder.hrsd.gov.sa/Ultra/DynaAsp/vCRMQuery.aspx?sid=15874563"/>
  </r>
  <r>
    <x v="8"/>
    <d v="1899-12-30T08:15:00"/>
    <d v="1899-12-30T08:26:35"/>
    <d v="1899-12-30T00:11:35"/>
    <x v="12"/>
    <x v="5"/>
    <s v="استفسار / انقطاع عن العمل + بلاغ تغيب"/>
    <x v="4"/>
    <x v="1"/>
    <s v="دخول العميل وخروجة بسرعة + لم يكتمل الجلسة"/>
    <s v="المستفيد"/>
    <x v="3"/>
    <s v="https://wforecorder.hrsd.gov.sa/Ultra/DynaAsp/vCRMQuery.aspx?sid=15874567"/>
  </r>
  <r>
    <x v="41"/>
    <d v="1899-12-30T13:05:00"/>
    <d v="1899-12-30T13:16:50"/>
    <d v="1899-12-30T00:11:50"/>
    <x v="6"/>
    <x v="1"/>
    <s v="تسجيل هروب - لتأخر في تسجيل العقد"/>
    <x v="2"/>
    <x v="1"/>
    <s v="العميل بقي بالجلسة لمدة 6 دقائق + الموظف لم يحضر"/>
    <s v="الموظف لم يحضر"/>
    <x v="2"/>
    <s v="https://wforecorder.hrsd.gov.sa/Ultra/DynaAsp/vCRMQuery.aspx?sid=15874569"/>
  </r>
  <r>
    <x v="88"/>
    <d v="1899-12-30T09:30:00"/>
    <d v="1899-12-30T09:47:15"/>
    <d v="1899-12-30T00:17:15"/>
    <x v="8"/>
    <x v="2"/>
    <s v="لا يوجد"/>
    <x v="8"/>
    <x v="1"/>
    <s v="الموظف موجود من بداية الجلسة + العميل لم يحضر"/>
    <s v="العميل لم يحضر"/>
    <x v="1"/>
    <s v="https://wforecorder.hrsd.gov.sa/Ultra/DynaAsp/vCRMQuery.aspx?sid=15874571"/>
  </r>
  <r>
    <x v="89"/>
    <d v="1899-12-30T10:45:00"/>
    <d v="1899-12-30T10:58:25"/>
    <d v="1899-12-30T00:13:25"/>
    <x v="18"/>
    <x v="8"/>
    <s v="رخصة عمل"/>
    <x v="1"/>
    <x v="1"/>
    <s v="عرف عن نفسه الموظف + طلب منه رقم + تأكد من رقم الاقامة + تم توضيح للعميل الاشكالية وحلها"/>
    <s v="لايوجد"/>
    <x v="3"/>
    <s v="https://wforecorder.hrsd.gov.sa/Ultra/DynaAsp/vCRMQuery.aspx?sid=15874575"/>
  </r>
  <r>
    <x v="90"/>
    <d v="1899-12-30T11:10:00"/>
    <d v="1899-12-30T11:26:50"/>
    <d v="1899-12-30T00:16:50"/>
    <x v="17"/>
    <x v="7"/>
    <s v="بلاغات التغيب"/>
    <x v="4"/>
    <x v="1"/>
    <s v="دخول الموظف والعميل الى الجلسة + جميعهم ميوت"/>
    <s v="الموظف+العميل"/>
    <x v="0"/>
    <s v="https://wforecorder.hrsd.gov.sa/Ultra/DynaAsp/vCRMQuery.aspx?sid=15874574"/>
  </r>
  <r>
    <x v="2"/>
    <d v="1899-12-30T12:40:00"/>
    <d v="1899-12-30T12:53:30"/>
    <d v="1899-12-30T00:13:30"/>
    <x v="27"/>
    <x v="10"/>
    <s v="طلب / خروج نهائي"/>
    <x v="9"/>
    <x v="0"/>
    <s v="الموظف فاتح الكاميرا + الصوت واضح + تم خدمة العميل بشكل ممتاز"/>
    <s v="تقنية"/>
    <x v="2"/>
    <s v="https://wforecorder.hrsd.gov.sa/Ultra/DynaAsp/vCRMQuery.aspx?sid=15874579"/>
  </r>
  <r>
    <x v="45"/>
    <d v="1899-12-30T08:50:00"/>
    <d v="1899-12-30T09:03:45"/>
    <d v="1899-12-30T00:13:45"/>
    <x v="47"/>
    <x v="3"/>
    <s v="استفسار / نقل كفالة"/>
    <x v="2"/>
    <x v="1"/>
    <s v="العميل موجود + تأخر الموظف 4 دقائق + تم خدمته"/>
    <s v="الموظف"/>
    <x v="1"/>
    <s v="https://wforecorder.hrsd.gov.sa/Ultra/DynaAsp/vCRMQuery.aspx?sid=15874579"/>
  </r>
  <r>
    <x v="34"/>
    <d v="1899-12-30T13:15:00"/>
    <d v="1899-12-30T13:31:40"/>
    <d v="1899-12-30T00:16:40"/>
    <x v="40"/>
    <x v="3"/>
    <s v="منشأءة زراعية"/>
    <x v="8"/>
    <x v="1"/>
    <s v="الموظف موجود بداية الجلسة + فاتح الكاميرا + انتظر العميل"/>
    <s v="لايوجد عميل"/>
    <x v="3"/>
    <s v="https://wforecorder.hrsd.gov.sa/Ultra/DynaAsp/vCRMQuery.aspx?sid=15874586"/>
  </r>
  <r>
    <x v="24"/>
    <d v="1899-12-30T09:05:00"/>
    <d v="1899-12-30T09:18:20"/>
    <d v="1899-12-30T00:13:20"/>
    <x v="4"/>
    <x v="0"/>
    <s v="استفسار"/>
    <x v="1"/>
    <x v="1"/>
    <s v="لم يعرف عن نفسة + تم توثيق رقم الاقامة + تم خدمة العميل"/>
    <s v="المستفيد"/>
    <x v="2"/>
    <s v="https://wforecorder.hrsd.gov.sa/Ultra/DynaAsp/vCRMQuery.aspx?sid=15874540"/>
  </r>
  <r>
    <x v="36"/>
    <d v="1899-12-30T10:20:00"/>
    <d v="1899-12-30T10:36:55"/>
    <d v="1899-12-30T00:16:55"/>
    <x v="10"/>
    <x v="1"/>
    <s v="رخصة عمل"/>
    <x v="4"/>
    <x v="1"/>
    <s v="تم التعريف عن نفسة + طلب رمز تحقق + تأكد ان العميل راضي عن الخدمة"/>
    <s v="لايوجد"/>
    <x v="0"/>
    <s v="https://wforecorder.hrsd.gov.sa/Ultra/DynaAsp/vCRMQuery.aspx?sid=15874543"/>
  </r>
  <r>
    <x v="16"/>
    <d v="1899-12-30T11:35:00"/>
    <d v="1899-12-30T11:47:15"/>
    <d v="1899-12-30T00:12:15"/>
    <x v="5"/>
    <x v="0"/>
    <s v="استفسار / سجلات تجارية"/>
    <x v="2"/>
    <x v="1"/>
    <s v="العميل موجود من بداية الجلسة + دخل الموظف بعد مرور 8 دقائق"/>
    <s v="الموظف"/>
    <x v="3"/>
    <s v="https://wforecorder.hrsd.gov.sa/Ultra/DynaAsp/vCRMQuery.aspx?sid=15874543"/>
  </r>
  <r>
    <x v="38"/>
    <d v="1899-12-30T08:40:00"/>
    <d v="1899-12-30T08:51:25"/>
    <d v="1899-12-30T00:11:25"/>
    <x v="15"/>
    <x v="4"/>
    <s v="تسليم وثائق"/>
    <x v="8"/>
    <x v="1"/>
    <s v="الموظف عرف عن نفسة + فاتح الكاميرا + وضح للعميل الاجراءات الصحيحة"/>
    <s v="لا يوجد"/>
    <x v="2"/>
    <s v="https://wforecorder.hrsd.gov.sa/Ultra/DynaAsp/vCRMQuery.aspx?sid=15874563"/>
  </r>
  <r>
    <x v="39"/>
    <d v="1899-12-30T12:55:00"/>
    <d v="1899-12-30T13:08:50"/>
    <d v="1899-12-30T00:13:50"/>
    <x v="1"/>
    <x v="0"/>
    <s v="استفسار / عنده عمال يريد قص كرت عمل لهم"/>
    <x v="9"/>
    <x v="1"/>
    <s v="لم يتم التعريف عن نفسها + اخذت معلومات العميل + لم تطلب تقييم الخدمة"/>
    <s v="خلل في منصة قوى"/>
    <x v="1"/>
    <s v="https://wforecorder.hrsd.gov.sa/Ultra/DynaAsp/vCRMQuery.aspx?sid=15874567"/>
  </r>
  <r>
    <x v="85"/>
    <d v="1899-12-30T09:25:00"/>
    <d v="1899-12-30T09:42:35"/>
    <d v="1899-12-30T00:17:35"/>
    <x v="48"/>
    <x v="6"/>
    <s v="مراجعة / يريد خروج نهائي"/>
    <x v="1"/>
    <x v="0"/>
    <s v="مدة المكالمة 17 دقيقة + لايوجد صوت + فيديو"/>
    <s v="تقنية"/>
    <x v="0"/>
    <s v="https://wforecorder.hrsd.gov.sa/Ultra/DynaAsp/vCRMQuery.aspx?sid=15874569"/>
  </r>
  <r>
    <x v="74"/>
    <d v="1899-12-30T10:50:00"/>
    <d v="1899-12-30T11:01:40"/>
    <d v="1899-12-30T00:11:40"/>
    <x v="0"/>
    <x v="0"/>
    <s v="استفسار / بلاغ خروج نهائي + ويريد نقل كفاله"/>
    <x v="4"/>
    <x v="1"/>
    <s v="دخول العميل وخروجة بسرعة + لم يكتمل الجلسة"/>
    <s v="المستفيد"/>
    <x v="3"/>
    <s v="https://wforecorder.hrsd.gov.sa/Ultra/DynaAsp/vCRMQuery.aspx?sid=15874571"/>
  </r>
  <r>
    <x v="9"/>
    <d v="1899-12-30T11:15:00"/>
    <d v="1899-12-30T11:26:55"/>
    <d v="1899-12-30T00:11:55"/>
    <x v="49"/>
    <x v="9"/>
    <s v="غير محددة"/>
    <x v="2"/>
    <x v="1"/>
    <s v="العميل بقي بالجلسة لمدة 5 دقائق + الموظف لم يحضر"/>
    <s v="الموظف لم يحضر"/>
    <x v="2"/>
    <s v="https://wforecorder.hrsd.gov.sa/Ultra/DynaAsp/vCRMQuery.aspx?sid=15874575"/>
  </r>
  <r>
    <x v="53"/>
    <d v="1899-12-30T08:30:00"/>
    <d v="1899-12-30T08:47:20"/>
    <d v="1899-12-30T00:17:20"/>
    <x v="39"/>
    <x v="0"/>
    <s v="استفسار / مشكلة بالمؤوسسة"/>
    <x v="8"/>
    <x v="1"/>
    <s v="الموظف موجود من بداية الجلسة + العميل لم يحضر"/>
    <s v="العميل لم يحضر"/>
    <x v="1"/>
    <s v="https://wforecorder.hrsd.gov.sa/Ultra/DynaAsp/vCRMQuery.aspx?sid=15874574"/>
  </r>
  <r>
    <x v="42"/>
    <d v="1899-12-30T13:20:00"/>
    <d v="1899-12-30T13:33:45"/>
    <d v="1899-12-30T00:13:45"/>
    <x v="42"/>
    <x v="9"/>
    <s v="رخصة عمل"/>
    <x v="1"/>
    <x v="1"/>
    <s v="عرف عن نفسه الموظف + طلب منه رقم + تأكد من رقم الاقامة + تم توضيح للعميل الاشكالية وحلها"/>
    <s v="لايوجد"/>
    <x v="3"/>
    <s v="https://wforecorder.hrsd.gov.sa/Ultra/DynaAsp/vCRMQuery.aspx?sid=15874579"/>
  </r>
  <r>
    <x v="43"/>
    <d v="1899-12-30T09:45:00"/>
    <d v="1899-12-30T10:01:30"/>
    <d v="1899-12-30T00:16:30"/>
    <x v="43"/>
    <x v="5"/>
    <s v="بلاغات التغيب"/>
    <x v="4"/>
    <x v="1"/>
    <s v="دخول الموظف والعميل الى الجلسة + جميعهم ميوت"/>
    <s v="الموظف+العميل"/>
    <x v="0"/>
    <s v="https://wforecorder.hrsd.gov.sa/Ultra/DynaAsp/vCRMQuery.aspx?sid=15874579"/>
  </r>
  <r>
    <x v="44"/>
    <d v="1899-12-30T10:10:00"/>
    <d v="1899-12-30T10:21:50"/>
    <d v="1899-12-30T00:11:50"/>
    <x v="44"/>
    <x v="1"/>
    <s v="استفسار / انقطاع عن العمل + بلاغ تغيب"/>
    <x v="9"/>
    <x v="0"/>
    <s v="الموظف فاتح الكاميرا + الصوت واضح + تم خدمة العميل بشكل ممتاز"/>
    <s v="تقنية"/>
    <x v="2"/>
    <s v="https://wforecorder.hrsd.gov.sa/Ultra/DynaAsp/vCRMQuery.aspx?sid=15874586"/>
  </r>
  <r>
    <x v="11"/>
    <d v="1899-12-30T11:40:00"/>
    <d v="1899-12-30T11:53:25"/>
    <d v="1899-12-30T00:13:25"/>
    <x v="34"/>
    <x v="4"/>
    <s v="طلب / خروج نهائي"/>
    <x v="2"/>
    <x v="1"/>
    <s v="العميل موجود + تأخر الموظف 9 دقائق + تم خدمته"/>
    <s v="الموظف"/>
    <x v="1"/>
    <s v="https://wforecorder.hrsd.gov.sa/Ultra/DynaAsp/vCRMQuery.aspx?sid=15874540"/>
  </r>
  <r>
    <x v="12"/>
    <d v="1899-12-30T08:05:00"/>
    <d v="1899-12-30T08:21:50"/>
    <d v="1899-12-30T00:16:50"/>
    <x v="36"/>
    <x v="12"/>
    <s v="لا يوجد"/>
    <x v="8"/>
    <x v="1"/>
    <s v="الموظف موجود بداية الجلسة + فاتح الكاميرا + انتظر العميل"/>
    <s v="لايوجد عميل"/>
    <x v="3"/>
    <s v="https://wforecorder.hrsd.gov.sa/Ultra/DynaAsp/vCRMQuery.aspx?sid=15874543"/>
  </r>
  <r>
    <x v="46"/>
    <d v="1899-12-30T12:25:00"/>
    <d v="1899-12-30T12:38:35"/>
    <d v="1899-12-30T00:13:35"/>
    <x v="50"/>
    <x v="1"/>
    <s v="استفسار"/>
    <x v="1"/>
    <x v="1"/>
    <s v="لم يعرف عن نفسة + تم توثيق رقم الاقامة + تم خدمة العميل"/>
    <s v="المستفيد"/>
    <x v="2"/>
    <s v="https://wforecorder.hrsd.gov.sa/Ultra/DynaAsp/vCRMQuery.aspx?sid=15874543"/>
  </r>
  <r>
    <x v="35"/>
    <d v="1899-12-30T09:35:00"/>
    <d v="1899-12-30T09:52:15"/>
    <d v="1899-12-30T00:17:15"/>
    <x v="51"/>
    <x v="8"/>
    <s v="رخصة عمل"/>
    <x v="4"/>
    <x v="1"/>
    <s v="تم التعريف عن نفسة + طلب رمز تحقق + تأكد ان العميل راضي عن الخدمة"/>
    <s v="لايوجد"/>
    <x v="0"/>
    <s v="https://wforecorder.hrsd.gov.sa/Ultra/DynaAsp/vCRMQuery.aspx?sid=15874563"/>
  </r>
  <r>
    <x v="82"/>
    <d v="1899-12-30T10:00:00"/>
    <d v="1899-12-30T10:11:40"/>
    <d v="1899-12-30T00:11:40"/>
    <x v="29"/>
    <x v="0"/>
    <s v="استفسار / نقل كفالة"/>
    <x v="2"/>
    <x v="1"/>
    <s v="العميل موجود من بداية الجلسة + دخل الموظف بعد مرور 2 دقائق"/>
    <s v="الموظف"/>
    <x v="3"/>
    <s v="https://wforecorder.hrsd.gov.sa/Ultra/DynaAsp/vCRMQuery.aspx?sid=15874567"/>
  </r>
  <r>
    <x v="60"/>
    <d v="1899-12-30T11:25:00"/>
    <d v="1899-12-30T11:36:55"/>
    <d v="1899-12-30T00:11:55"/>
    <x v="52"/>
    <x v="3"/>
    <s v="تسليم وثائق"/>
    <x v="8"/>
    <x v="1"/>
    <s v="الموظف عرف عن نفسة + فاتح الكاميرا + وضح للعميل الاجراءات الصحيحة"/>
    <s v="لا يوجد"/>
    <x v="2"/>
    <s v="https://wforecorder.hrsd.gov.sa/Ultra/DynaAsp/vCRMQuery.aspx?sid=15874569"/>
  </r>
  <r>
    <x v="49"/>
    <d v="1899-12-30T08:20:00"/>
    <d v="1899-12-30T08:33:50"/>
    <d v="1899-12-30T00:13:50"/>
    <x v="2"/>
    <x v="0"/>
    <s v="تسجيل هروب - لتأخر في تسجيل العقد"/>
    <x v="9"/>
    <x v="1"/>
    <s v="لم يتم التعريف عن نفسها + اخذت معلومات العميل + لم تطلب تقييم الخدمة"/>
    <s v="المعاملة غير احترافية نهائياً"/>
    <x v="1"/>
    <s v="https://wforecorder.hrsd.gov.sa/Ultra/DynaAsp/vCRMQuery.aspx?sid=15874571"/>
  </r>
  <r>
    <x v="50"/>
    <d v="1899-12-30T13:10:00"/>
    <d v="1899-12-30T13:27:45"/>
    <d v="1899-12-30T00:17:45"/>
    <x v="9"/>
    <x v="3"/>
    <s v="منشأءة زراعية"/>
    <x v="1"/>
    <x v="0"/>
    <s v="مدة المكالمة 17 دقيقة + لايوجد صوت + فيديو"/>
    <s v="تقنية"/>
    <x v="0"/>
    <s v="https://wforecorder.hrsd.gov.sa/Ultra/DynaAsp/vCRMQuery.aspx?sid=15874575"/>
  </r>
  <r>
    <x v="40"/>
    <d v="1899-12-30T09:00:00"/>
    <d v="1899-12-30T09:11:30"/>
    <d v="1899-12-30T00:11:30"/>
    <x v="7"/>
    <x v="1"/>
    <s v="غير محددة"/>
    <x v="4"/>
    <x v="1"/>
    <s v="دخول العميل وخروجة بسرعة + لم يكتمل الجلسة"/>
    <s v="المستفيد"/>
    <x v="3"/>
    <s v="https://wforecorder.hrsd.gov.sa/Ultra/DynaAsp/vCRMQuery.aspx?sid=15874574"/>
  </r>
  <r>
    <x v="86"/>
    <d v="1899-12-30T10:15:00"/>
    <d v="1899-12-30T10:26:45"/>
    <d v="1899-12-30T00:11:45"/>
    <x v="3"/>
    <x v="1"/>
    <s v="استفسار"/>
    <x v="2"/>
    <x v="1"/>
    <s v="العميل بقي بالجلسة لمدة 7 دقائق + الموظف لم يحضر"/>
    <s v="الموظف لم يحضر"/>
    <x v="2"/>
    <s v="https://wforecorder.hrsd.gov.sa/Ultra/DynaAsp/vCRMQuery.aspx?sid=15874579"/>
  </r>
  <r>
    <x v="52"/>
    <d v="1899-12-30T11:50:00"/>
    <d v="1899-12-30T12:07:35"/>
    <d v="1899-12-30T00:17:35"/>
    <x v="11"/>
    <x v="4"/>
    <s v="رخصة عمل"/>
    <x v="8"/>
    <x v="1"/>
    <s v="الموظف موجود من بداية الجلسة + العميل لم يحضر"/>
    <s v="العميل لم يحضر"/>
    <x v="1"/>
    <s v="https://wforecorder.hrsd.gov.sa/Ultra/DynaAsp/vCRMQuery.aspx?sid=15874579"/>
  </r>
  <r>
    <x v="20"/>
    <d v="1899-12-30T08:45:00"/>
    <d v="1899-12-30T08:58:20"/>
    <d v="1899-12-30T00:13:20"/>
    <x v="12"/>
    <x v="5"/>
    <s v="استفسار / سجلات تجارية"/>
    <x v="1"/>
    <x v="1"/>
    <s v="عرف عن نفسه الموظف + طلب منه رقم + تأكد من رقم الاقامة + تم توضيح للعميل الاشكالية وحلها"/>
    <s v="لايوجد"/>
    <x v="3"/>
    <s v="https://wforecorder.hrsd.gov.sa/Ultra/DynaAsp/vCRMQuery.aspx?sid=15874586"/>
  </r>
  <r>
    <x v="21"/>
    <d v="1899-12-30T12:30:00"/>
    <d v="1899-12-30T12:46:55"/>
    <d v="1899-12-30T00:16:55"/>
    <x v="6"/>
    <x v="1"/>
    <s v="بلاغات التغيب"/>
    <x v="4"/>
    <x v="1"/>
    <s v="دخول الموظف والعميل الى الجلسة + جميعهم ميوت"/>
    <s v="الموظف+العميل"/>
    <x v="0"/>
    <s v="https://wforecorder.hrsd.gov.sa/Ultra/DynaAsp/vCRMQuery.aspx?sid=15874540"/>
  </r>
  <r>
    <x v="22"/>
    <d v="1899-12-30T09:20:00"/>
    <d v="1899-12-30T09:31:45"/>
    <d v="1899-12-30T00:11:45"/>
    <x v="8"/>
    <x v="2"/>
    <s v="استفسار / عنده عمال يريد قص كرت عمل لهم"/>
    <x v="9"/>
    <x v="0"/>
    <s v="الموظف فاتح الكاميرا + الصوت واضح + تم خدمة العميل بشكل ممتاز"/>
    <s v="تقنية"/>
    <x v="2"/>
    <s v="https://wforecorder.hrsd.gov.sa/Ultra/DynaAsp/vCRMQuery.aspx?sid=15874543"/>
  </r>
  <r>
    <x v="91"/>
    <d v="1899-12-30T10:35:00"/>
    <d v="1899-12-30T10:48:30"/>
    <d v="1899-12-30T00:13:30"/>
    <x v="18"/>
    <x v="8"/>
    <s v="طلب / خروج نهائي"/>
    <x v="2"/>
    <x v="1"/>
    <s v="العميل موجود + تأخر الموظف 5 دقائق + تم خدمته"/>
    <s v="الموظف"/>
    <x v="1"/>
    <s v="https://wforecorder.hrsd.gov.sa/Ultra/DynaAsp/vCRMQuery.aspx?sid=15874543"/>
  </r>
  <r>
    <x v="56"/>
    <d v="1899-12-30T11:05:00"/>
    <d v="1899-12-30T11:22:15"/>
    <d v="1899-12-30T00:17:15"/>
    <x v="17"/>
    <x v="7"/>
    <s v="مراجعة / يريد خروج نهائي"/>
    <x v="8"/>
    <x v="1"/>
    <s v="الموظف موجود بداية الجلسة + فاتح الكاميرا + انتظر العميل"/>
    <s v="لايوجد عميل"/>
    <x v="3"/>
    <s v="https://wforecorder.hrsd.gov.sa/Ultra/DynaAsp/vCRMQuery.aspx?sid=15874563"/>
  </r>
  <r>
    <x v="57"/>
    <d v="1899-12-30T08:35:00"/>
    <d v="1899-12-30T08:48:50"/>
    <d v="1899-12-30T00:13:50"/>
    <x v="27"/>
    <x v="10"/>
    <s v="استفسار / الغاء بلاغ + نقل كفالة"/>
    <x v="1"/>
    <x v="1"/>
    <s v="لم يعرف عن نفسة + تم توثيق رقم الاقامة + تم خدمة العميل"/>
    <s v="المستفيد"/>
    <x v="2"/>
    <s v="https://wforecorder.hrsd.gov.sa/Ultra/DynaAsp/vCRMQuery.aspx?sid=15874567"/>
  </r>
  <r>
    <x v="69"/>
    <d v="1899-12-30T13:00:00"/>
    <d v="1899-12-30T13:16:40"/>
    <d v="1899-12-30T00:16:40"/>
    <x v="47"/>
    <x v="3"/>
    <s v="رخصة عمل"/>
    <x v="4"/>
    <x v="1"/>
    <s v="تم التعريف عن نفسة + طلب رمز تحقق + تأكد ان العميل راضي عن الخدمة"/>
    <s v="لايوجد"/>
    <x v="0"/>
    <s v="https://wforecorder.hrsd.gov.sa/Ultra/DynaAsp/vCRMQuery.aspx?sid=15874569"/>
  </r>
  <r>
    <x v="47"/>
    <d v="1899-12-30T09:15:00"/>
    <d v="1899-12-30T09:26:35"/>
    <d v="1899-12-30T00:11:35"/>
    <x v="40"/>
    <x v="3"/>
    <s v="استفسار / انقطاع عن العمل + بلاغ تغيب"/>
    <x v="2"/>
    <x v="1"/>
    <s v="العميل موجود من بداية الجلسة + دخل الموظف بعد مرور 6 دقائق"/>
    <s v="الموظف"/>
    <x v="3"/>
    <s v="https://wforecorder.hrsd.gov.sa/Ultra/DynaAsp/vCRMQuery.aspx?sid=15874571"/>
  </r>
  <r>
    <x v="48"/>
    <d v="1899-12-30T10:30:00"/>
    <d v="1899-12-30T10:41:20"/>
    <d v="1899-12-30T00:11:20"/>
    <x v="4"/>
    <x v="0"/>
    <s v="تسليم وثائق"/>
    <x v="8"/>
    <x v="1"/>
    <s v="الموظف عرف عن نفسة + فاتح الكاميرا + وضح للعميل الاجراءات الصحيحة"/>
    <s v="لا يوجد"/>
    <x v="2"/>
    <s v="https://wforecorder.hrsd.gov.sa/Ultra/DynaAsp/vCRMQuery.aspx?sid=15874575"/>
  </r>
  <r>
    <x v="83"/>
    <d v="1899-12-30T11:45:00"/>
    <d v="1899-12-30T11:58:45"/>
    <d v="1899-12-30T00:13:45"/>
    <x v="10"/>
    <x v="1"/>
    <s v="لا يوجد"/>
    <x v="9"/>
    <x v="1"/>
    <s v="لم يتم التعريف عن نفسها + اخذت معلومات العميل + لم تطلب تقييم الخدمة"/>
    <s v="خلل في منصة قوى"/>
    <x v="1"/>
    <s v="https://wforecorder.hrsd.gov.sa/Ultra/DynaAsp/vCRMQuery.aspx?sid=15874574"/>
  </r>
  <r>
    <x v="84"/>
    <d v="1899-12-30T08:10:00"/>
    <d v="1899-12-30T08:27:50"/>
    <d v="1899-12-30T00:17:50"/>
    <x v="5"/>
    <x v="0"/>
    <s v="غير محددة"/>
    <x v="1"/>
    <x v="0"/>
    <s v="مدة المكالمة 17 دقيقة + لايوجد صوت + فيديو"/>
    <s v="تقنية"/>
    <x v="0"/>
    <s v="https://wforecorder.hrsd.gov.sa/Ultra/DynaAsp/vCRMQuery.aspx?sid=15874579"/>
  </r>
  <r>
    <x v="73"/>
    <d v="1899-12-30T12:40:00"/>
    <d v="1899-12-30T12:52:15"/>
    <d v="1899-12-30T00:12:15"/>
    <x v="15"/>
    <x v="4"/>
    <s v="استفسار / بلاغ خروج نهائي + ويريد نقل كفاله"/>
    <x v="4"/>
    <x v="1"/>
    <s v="دخول العميل وخروجة بسرعة + لم يكتمل الجلسة"/>
    <s v="المستفيد"/>
    <x v="3"/>
    <s v="https://wforecorder.hrsd.gov.sa/Ultra/DynaAsp/vCRMQuery.aspx?sid=15874579"/>
  </r>
  <r>
    <x v="6"/>
    <d v="1899-12-30T09:30:00"/>
    <d v="1899-12-30T09:41:55"/>
    <d v="1899-12-30T00:11:55"/>
    <x v="1"/>
    <x v="0"/>
    <s v="استفسار"/>
    <x v="2"/>
    <x v="1"/>
    <s v="العميل بقي بالجلسة لمدة 8 دقائق + الموظف لم يحضر"/>
    <s v="الموظف لم يحضر"/>
    <x v="2"/>
    <s v="https://wforecorder.hrsd.gov.sa/Ultra/DynaAsp/vCRMQuery.aspx?sid=15874586"/>
  </r>
  <r>
    <x v="30"/>
    <d v="1899-12-30T10:55:00"/>
    <d v="1899-12-30T11:12:40"/>
    <d v="1899-12-30T00:17:40"/>
    <x v="48"/>
    <x v="6"/>
    <s v="رخصة عمل"/>
    <x v="8"/>
    <x v="1"/>
    <s v="الموظف موجود من بداية الجلسة + العميل لم يحضر"/>
    <s v="العميل لم يحضر"/>
    <x v="1"/>
    <s v="https://wforecorder.hrsd.gov.sa/Ultra/DynaAsp/vCRMQuery.aspx?sid=15874540"/>
  </r>
  <r>
    <x v="31"/>
    <d v="1899-12-30T11:20:00"/>
    <d v="1899-12-30T11:33:35"/>
    <d v="1899-12-30T00:13:35"/>
    <x v="0"/>
    <x v="0"/>
    <s v="استفسار / مشكلة بالمؤوسسة"/>
    <x v="1"/>
    <x v="1"/>
    <s v="عرف عن نفسه الموظف + طلب منه رقم + تأكد من رقم الاقامة + تم توضيح للعميل الاشكالية وحلها"/>
    <s v="لايوجد"/>
    <x v="3"/>
    <s v="https://wforecorder.hrsd.gov.sa/Ultra/DynaAsp/vCRMQuery.aspx?sid=15874543"/>
  </r>
  <r>
    <x v="54"/>
    <d v="1899-12-30T08:25:00"/>
    <d v="1899-12-30T08:42:10"/>
    <d v="1899-12-30T00:17:10"/>
    <x v="49"/>
    <x v="9"/>
    <s v="بلاغات التغيب"/>
    <x v="4"/>
    <x v="1"/>
    <s v="دخول الموظف والعميل الى الجلسة + جميعهم ميوت"/>
    <s v="الموظف+العميل"/>
    <x v="0"/>
    <s v="https://wforecorder.hrsd.gov.sa/Ultra/DynaAsp/vCRMQuery.aspx?sid=15874543"/>
  </r>
  <r>
    <x v="55"/>
    <d v="1899-12-30T13:05:00"/>
    <d v="1899-12-30T13:16:50"/>
    <d v="1899-12-30T00:11:50"/>
    <x v="39"/>
    <x v="0"/>
    <s v="منشأءة زراعية"/>
    <x v="9"/>
    <x v="0"/>
    <s v="الموظف فاتح الكاميرا + الصوت واضح + تم خدمة العميل بشكل ممتاز"/>
    <s v="تقنية"/>
    <x v="2"/>
    <s v="https://wforecorder.hrsd.gov.sa/Ultra/DynaAsp/vCRMQuery.aspx?sid=15874563"/>
  </r>
  <r>
    <x v="92"/>
    <d v="1899-12-30T09:50:00"/>
    <d v="1899-12-30T10:03:40"/>
    <d v="1899-12-30T00:13:40"/>
    <x v="42"/>
    <x v="9"/>
    <s v="طلب / خروج نهائي"/>
    <x v="2"/>
    <x v="1"/>
    <s v="العميل موجود + تأخر الموظف 3 دقائق + تم خدمته"/>
    <s v="الموظف"/>
    <x v="1"/>
    <s v="https://wforecorder.hrsd.gov.sa/Ultra/DynaAsp/vCRMQuery.aspx?sid=15874567"/>
  </r>
  <r>
    <x v="23"/>
    <d v="1899-12-30T10:40:00"/>
    <d v="1899-12-30T10:57:25"/>
    <d v="1899-12-30T00:17:25"/>
    <x v="43"/>
    <x v="5"/>
    <s v="استفسار / نقل كفالة"/>
    <x v="8"/>
    <x v="1"/>
    <s v="الموظف موجود بداية الجلسة + فاتح الكاميرا + انتظر العميل"/>
    <s v="لايوجد عميل"/>
    <x v="3"/>
    <s v="https://wforecorder.hrsd.gov.sa/Ultra/DynaAsp/vCRMQuery.aspx?sid=15874569"/>
  </r>
  <r>
    <x v="68"/>
    <d v="1899-12-30T11:15:00"/>
    <d v="1899-12-30T11:28:30"/>
    <d v="1899-12-30T00:13:30"/>
    <x v="44"/>
    <x v="1"/>
    <s v="تسجيل هروب - لتأخر في تسجيل العقد"/>
    <x v="1"/>
    <x v="1"/>
    <s v="لم يعرف عن نفسة + تم توثيق رقم الاقامة + تم خدمة العميل"/>
    <s v="المستفيد"/>
    <x v="2"/>
    <s v="https://wforecorder.hrsd.gov.sa/Ultra/DynaAsp/vCRMQuery.aspx?sid=15874571"/>
  </r>
  <r>
    <x v="58"/>
    <d v="1899-12-30T08:00:00"/>
    <d v="1899-12-30T08:16:45"/>
    <d v="1899-12-30T00:16:45"/>
    <x v="34"/>
    <x v="4"/>
    <s v="رخصة عمل"/>
    <x v="4"/>
    <x v="1"/>
    <s v="تم التعريف عن نفسة + طلب رمز تحقق + تأكد ان العميل راضي عن الخدمة"/>
    <s v="لايوجد"/>
    <x v="0"/>
    <s v="https://wforecorder.hrsd.gov.sa/Ultra/DynaAsp/vCRMQuery.aspx?sid=15874575"/>
  </r>
  <r>
    <x v="59"/>
    <d v="1899-12-30T12:20:00"/>
    <d v="1899-12-30T12:31:55"/>
    <d v="1899-12-30T00:11:55"/>
    <x v="36"/>
    <x v="12"/>
    <s v="استفسار"/>
    <x v="2"/>
    <x v="1"/>
    <s v="العميل موجود من بداية الجلسة + دخل الموظف بعد مرور 4 دقائق"/>
    <s v="الموظف"/>
    <x v="3"/>
    <s v="https://wforecorder.hrsd.gov.sa/Ultra/DynaAsp/vCRMQuery.aspx?sid=15874574"/>
  </r>
  <r>
    <x v="26"/>
    <d v="1899-12-30T09:10:00"/>
    <d v="1899-12-30T09:21:45"/>
    <d v="1899-12-30T00:11:45"/>
    <x v="50"/>
    <x v="1"/>
    <s v="تسليم وثائق"/>
    <x v="8"/>
    <x v="1"/>
    <s v="الموظف عرف عن نفسة + فاتح الكاميرا + وضح للعميل الاجراءات الصحيحة"/>
    <s v="لا يوجد"/>
    <x v="2"/>
    <s v="https://wforecorder.hrsd.gov.sa/Ultra/DynaAsp/vCRMQuery.aspx?sid=15874579"/>
  </r>
  <r>
    <x v="61"/>
    <d v="1899-12-30T13:35:00"/>
    <d v="1899-12-30T13:48:50"/>
    <d v="1899-12-30T00:13:50"/>
    <x v="51"/>
    <x v="8"/>
    <s v="استفسار / سجلات تجارية"/>
    <x v="9"/>
    <x v="1"/>
    <s v="لم يتم التعريف عن نفسها + اخذت معلومات العميل + لم تطلب تقييم الخدمة"/>
    <s v="المعاملة غير احترافية نهائياً"/>
    <x v="1"/>
    <s v="https://wforecorder.hrsd.gov.sa/Ultra/DynaAsp/vCRMQuery.aspx?sid=15874579"/>
  </r>
  <r>
    <x v="28"/>
    <d v="1899-12-30T10:05:00"/>
    <d v="1899-12-30T10:22:40"/>
    <d v="1899-12-30T00:17:40"/>
    <x v="29"/>
    <x v="0"/>
    <s v="غير محددة"/>
    <x v="1"/>
    <x v="0"/>
    <s v="مدة المكالمة 17 دقيقة + لايوجد صوت + فيديو"/>
    <s v="تقنية"/>
    <x v="0"/>
    <s v="https://wforecorder.hrsd.gov.sa/Ultra/DynaAsp/vCRMQuery.aspx?sid=15874586"/>
  </r>
  <r>
    <x v="51"/>
    <d v="1899-12-30T11:30:00"/>
    <d v="1899-12-30T11:42:20"/>
    <d v="1899-12-30T00:12:20"/>
    <x v="52"/>
    <x v="3"/>
    <s v="استفسار / عنده عمال يريد قص كرت عمل لهم"/>
    <x v="4"/>
    <x v="1"/>
    <s v="دخول العميل وخروجة بسرعة + لم يكتمل الجلسة"/>
    <s v="المستفيد"/>
    <x v="3"/>
    <s v="https://wforecorder.hrsd.gov.sa/Ultra/DynaAsp/vCRMQuery.aspx?sid=15874540"/>
  </r>
  <r>
    <x v="93"/>
    <d v="1899-12-30T08:50:00"/>
    <d v="1899-12-30T09:02:35"/>
    <d v="1899-12-30T00:12:35"/>
    <x v="2"/>
    <x v="0"/>
    <s v="مراجعة / يريد خروج نهائي"/>
    <x v="2"/>
    <x v="1"/>
    <s v="العميل بقي بالجلسة لمدة 9 دقائق + الموظف لم يحضر"/>
    <s v="الموظف لم يحضر"/>
    <x v="2"/>
    <s v="https://wforecorder.hrsd.gov.sa/Ultra/DynaAsp/vCRMQuery.aspx?sid=15874543"/>
  </r>
  <r>
    <x v="63"/>
    <d v="1899-12-30T12:15:00"/>
    <d v="1899-12-30T12:32:50"/>
    <d v="1899-12-30T00:17:50"/>
    <x v="9"/>
    <x v="3"/>
    <s v="لا يوجد"/>
    <x v="8"/>
    <x v="1"/>
    <s v="الموظف موجود من بداية الجلسة + العميل لم يحضر"/>
    <s v="العميل لم يحضر"/>
    <x v="1"/>
    <s v="https://wforecorder.hrsd.gov.sa/Ultra/DynaAsp/vCRMQuery.aspx?sid=15874543"/>
  </r>
  <r>
    <x v="64"/>
    <d v="1899-12-30T09:25:00"/>
    <d v="1899-12-30T09:38:45"/>
    <d v="1899-12-30T00:13:45"/>
    <x v="7"/>
    <x v="1"/>
    <s v="استفسار / الغاء بلاغ + نقل كفالة"/>
    <x v="1"/>
    <x v="1"/>
    <s v="عرف عن نفسه الموظف + طلب منه رقم + تأكد من رقم الاقامة + تم توضيح للعميل الاشكالية وحلها"/>
    <s v="لايوجد"/>
    <x v="3"/>
    <s v="https://wforecorder.hrsd.gov.sa/Ultra/DynaAsp/vCRMQuery.aspx?sid=15874563"/>
  </r>
  <r>
    <x v="32"/>
    <d v="1899-12-30T10:40:00"/>
    <d v="1899-12-30T10:57:30"/>
    <d v="1899-12-30T00:17:30"/>
    <x v="3"/>
    <x v="1"/>
    <s v="بلاغات التغيب"/>
    <x v="4"/>
    <x v="1"/>
    <s v="دخول الموظف والعميل الى الجلسة + جميعهم ميوت"/>
    <s v="الموظف+العميل"/>
    <x v="0"/>
    <s v="https://wforecorder.hrsd.gov.sa/Ultra/DynaAsp/vCRMQuery.aspx?sid=15874567"/>
  </r>
  <r>
    <x v="66"/>
    <d v="1899-12-30T11:00:00"/>
    <d v="1899-12-30T11:11:40"/>
    <d v="1899-12-30T00:11:40"/>
    <x v="11"/>
    <x v="4"/>
    <s v="استفسار / انقطاع عن العمل + بلاغ تغيب"/>
    <x v="9"/>
    <x v="0"/>
    <s v="الموظف فاتح الكاميرا + الصوت واضح + تم خدمة العميل بشكل ممتاز"/>
    <s v="تقنية"/>
    <x v="2"/>
    <s v="https://wforecorder.hrsd.gov.sa/Ultra/DynaAsp/vCRMQuery.aspx?sid=15874574"/>
  </r>
  <r>
    <x v="67"/>
    <d v="1899-12-30T08:15:00"/>
    <d v="1899-12-30T08:28:50"/>
    <d v="1899-12-30T00:13:50"/>
    <x v="12"/>
    <x v="5"/>
    <s v="طلب / خروج نهائي"/>
    <x v="10"/>
    <x v="1"/>
    <s v="العميل موجود + تأخر الموظف 7 دقائق + تم خدمته"/>
    <s v="الموظف"/>
    <x v="1"/>
    <s v="https://wforecorder.hrsd.gov.sa/Ultra/DynaAsp/vCRMQuery.aspx?sid=15874579"/>
  </r>
  <r>
    <x v="33"/>
    <d v="1899-12-30T09:30:00"/>
    <d v="1899-12-30T09:47:15"/>
    <d v="1899-12-30T00:17:15"/>
    <x v="6"/>
    <x v="1"/>
    <s v="استفسار"/>
    <x v="11"/>
    <x v="1"/>
    <s v="الموظف موجود بداية الجلسة + فاتح الكاميرا + انتظر العميل"/>
    <s v="لايوجد عميل"/>
    <x v="3"/>
    <s v="https://wforecorder.hrsd.gov.sa/Ultra/DynaAsp/vCRMQuery.aspx?sid=15874579"/>
  </r>
  <r>
    <x v="80"/>
    <d v="1899-12-30T10:45:00"/>
    <d v="1899-12-30T10:58:30"/>
    <d v="1899-12-30T00:13:30"/>
    <x v="8"/>
    <x v="2"/>
    <s v="رخصة عمل"/>
    <x v="12"/>
    <x v="1"/>
    <s v="لم يعرف عن نفسة + تم توثيق رقم الاقامة + تم خدمة العميل"/>
    <s v="المستفيد"/>
    <x v="2"/>
    <s v="https://wforecorder.hrsd.gov.sa/Ultra/DynaAsp/vCRMQuery.aspx?sid=15874586"/>
  </r>
  <r>
    <x v="81"/>
    <d v="1899-12-30T11:10:00"/>
    <d v="1899-12-30T11:26:45"/>
    <d v="1899-12-30T00:16:45"/>
    <x v="18"/>
    <x v="8"/>
    <s v="تسليم وثائق"/>
    <x v="13"/>
    <x v="1"/>
    <s v="تم التعريف عن نفسة + طلب رمز تحقق + تأكد ان العميل راضي عن الخدمة"/>
    <s v="لايوجد"/>
    <x v="0"/>
    <s v="https://wforecorder.hrsd.gov.sa/Ultra/DynaAsp/vCRMQuery.aspx?sid=15874540"/>
  </r>
  <r>
    <x v="70"/>
    <d v="1899-12-30T12:25:00"/>
    <d v="1899-12-30T12:36:40"/>
    <d v="1899-12-30T00:11:40"/>
    <x v="17"/>
    <x v="7"/>
    <s v="استفسار / نقل كفالة"/>
    <x v="10"/>
    <x v="1"/>
    <s v="العميل موجود من بداية الجلسة + دخل الموظف بعد مرور 5 دقائق"/>
    <s v="الموظف"/>
    <x v="3"/>
    <s v="https://wforecorder.hrsd.gov.sa/Ultra/DynaAsp/vCRMQuery.aspx?sid=15874543"/>
  </r>
  <r>
    <x v="71"/>
    <d v="1899-12-30T08:35:00"/>
    <d v="1899-12-30T08:46:55"/>
    <d v="1899-12-30T00:11:55"/>
    <x v="27"/>
    <x v="10"/>
    <s v="منشأءة زراعية"/>
    <x v="11"/>
    <x v="1"/>
    <s v="الموظف عرف عن نفسة + فاتح الكاميرا + وضح للعميل الاجراءات الصحيحة"/>
    <s v="لا يوجد"/>
    <x v="2"/>
    <s v="https://wforecorder.hrsd.gov.sa/Ultra/DynaAsp/vCRMQuery.aspx?sid=15874543"/>
  </r>
  <r>
    <x v="27"/>
    <d v="1899-12-30T13:50:00"/>
    <d v="1899-12-30T14:03:45"/>
    <d v="1899-12-30T00:13:45"/>
    <x v="47"/>
    <x v="3"/>
    <s v="استفسار / مشكلة بالمؤوسسة"/>
    <x v="9"/>
    <x v="1"/>
    <s v="لم يتم التعريف عن نفسها + اخذت معلومات العميل + لم تطلب تقييم الخدمة"/>
    <s v="خلل في منصة قوى"/>
    <x v="1"/>
    <s v="https://wforecorder.hrsd.gov.sa/Ultra/DynaAsp/vCRMQuery.aspx?sid=15874563"/>
  </r>
  <r>
    <x v="62"/>
    <d v="1899-12-30T09:20:00"/>
    <d v="1899-12-30T09:37:50"/>
    <d v="1899-12-30T00:17:50"/>
    <x v="40"/>
    <x v="3"/>
    <s v="غير محددة"/>
    <x v="12"/>
    <x v="0"/>
    <s v="مدة المكالمة 17 دقيقة + لايوجد صوت + فيديو"/>
    <s v="تقنية"/>
    <x v="0"/>
    <s v="https://wforecorder.hrsd.gov.sa/Ultra/DynaAsp/vCRMQuery.aspx?sid=15874567"/>
  </r>
  <r>
    <x v="19"/>
    <d v="1899-12-30T10:35:00"/>
    <d v="1899-12-30T10:47:25"/>
    <d v="1899-12-30T00:12:25"/>
    <x v="4"/>
    <x v="0"/>
    <s v="بلاغات التغيب"/>
    <x v="13"/>
    <x v="1"/>
    <s v="دخول العميل وخروجة بسرعة + لم يكتمل الجلسة"/>
    <s v="المستفيد"/>
    <x v="3"/>
    <s v="https://wforecorder.hrsd.gov.sa/Ultra/DynaAsp/vCRMQuery.aspx?sid=15874574"/>
  </r>
  <r>
    <x v="7"/>
    <d v="1899-12-30T11:50:00"/>
    <d v="1899-12-30T12:02:30"/>
    <d v="1899-12-30T00:12:30"/>
    <x v="10"/>
    <x v="1"/>
    <s v="تسجيل هروب - لتأخر في تسجيل العقد"/>
    <x v="10"/>
    <x v="1"/>
    <s v="العميل بقي بالجلسة لمدة 4 دقائق + الموظف لم يحضر"/>
    <s v="الموظف لم يحضر"/>
    <x v="2"/>
    <s v="https://wforecorder.hrsd.gov.sa/Ultra/DynaAsp/vCRMQuery.aspx?sid=15874579"/>
  </r>
  <r>
    <x v="75"/>
    <d v="1899-12-30T08:05:00"/>
    <d v="1899-12-30T08:22:40"/>
    <d v="1899-12-30T00:17:40"/>
    <x v="5"/>
    <x v="0"/>
    <s v="لا يوجد"/>
    <x v="11"/>
    <x v="1"/>
    <s v="الموظف موجود من بداية الجلسة + العميل لم يحضر"/>
    <s v="العميل لم يحضر"/>
    <x v="1"/>
    <s v="https://wforecorder.hrsd.gov.sa/Ultra/DynaAsp/vCRMQuery.aspx?sid=15874579"/>
  </r>
  <r>
    <x v="76"/>
    <d v="1899-12-30T12:40:00"/>
    <d v="1899-12-30T12:53:55"/>
    <d v="1899-12-30T00:13:55"/>
    <x v="15"/>
    <x v="4"/>
    <s v="استفسار / سجلات تجارية"/>
    <x v="12"/>
    <x v="1"/>
    <s v="عرف عن نفسه الموظف + طلب منه رقم + تأكد من رقم الاقامة + تم توضيح للعميل الاشكالية وحلها"/>
    <s v="لايوجد"/>
    <x v="3"/>
    <s v="https://wforecorder.hrsd.gov.sa/Ultra/DynaAsp/vCRMQuery.aspx?sid=15874586"/>
  </r>
  <r>
    <x v="77"/>
    <d v="1899-12-30T09:15:00"/>
    <d v="1899-12-30T09:32:30"/>
    <d v="1899-12-30T00:17:30"/>
    <x v="1"/>
    <x v="0"/>
    <s v="رخصة عمل"/>
    <x v="13"/>
    <x v="1"/>
    <s v="دخول الموظف والعميل الى الجلسة + جميعهم ميوت"/>
    <s v="الموظف+العميل"/>
    <x v="0"/>
    <s v="https://wforecorder.hrsd.gov.sa/Ultra/DynaAsp/vCRMQuery.aspx?sid=15874540"/>
  </r>
  <r>
    <x v="78"/>
    <d v="1899-12-30T10:30:00"/>
    <d v="1899-12-30T10:42:15"/>
    <d v="1899-12-30T00:12:15"/>
    <x v="48"/>
    <x v="6"/>
    <s v="استفسار / عنده عمال يريد قص كرت عمل لهم"/>
    <x v="9"/>
    <x v="0"/>
    <s v="الموظف فاتح الكاميرا + الصوت واضح + تم خدمة العميل بشكل ممتاز"/>
    <s v="تقنية"/>
    <x v="2"/>
    <s v="https://wforecorder.hrsd.gov.sa/Ultra/DynaAsp/vCRMQuery.aspx?sid=15874543"/>
  </r>
  <r>
    <x v="79"/>
    <d v="1899-12-30T11:25:00"/>
    <d v="1899-12-30T11:38:40"/>
    <d v="1899-12-30T00:13:40"/>
    <x v="0"/>
    <x v="0"/>
    <s v="طلب / خروج نهائي"/>
    <x v="10"/>
    <x v="1"/>
    <s v="العميل موجود + تأخر الموظف 6 دقائق + تم خدمته"/>
    <s v="الموظف"/>
    <x v="1"/>
    <s v="https://wforecorder.hrsd.gov.sa/Ultra/DynaAsp/vCRMQuery.aspx?sid=15874543"/>
  </r>
  <r>
    <x v="13"/>
    <d v="1899-12-30T08:50:00"/>
    <d v="1899-12-30T09:07:25"/>
    <d v="1899-12-30T00:17:25"/>
    <x v="49"/>
    <x v="9"/>
    <s v="استفسار / بلاغ خروج نهائي + ويريد نقل كفاله"/>
    <x v="11"/>
    <x v="1"/>
    <s v="الموظف موجود بداية الجلسة + فاتح الكاميرا + انتظر العميل"/>
    <s v="لايوجد عميل"/>
    <x v="3"/>
    <s v="https://wforecorder.hrsd.gov.sa/Ultra/DynaAsp/vCRMQuery.aspx?sid=15874563"/>
  </r>
  <r>
    <x v="24"/>
    <d v="1899-12-30T13:15:00"/>
    <d v="1899-12-30T13:28:50"/>
    <d v="1899-12-30T00:13:50"/>
    <x v="39"/>
    <x v="0"/>
    <s v="مراجعة / يريد خروج نهائي"/>
    <x v="12"/>
    <x v="1"/>
    <s v="لم يعرف عن نفسة + تم توثيق رقم الاقامة + تم خدمة العميل"/>
    <s v="المستفيد"/>
    <x v="2"/>
    <s v="https://wforecorder.hrsd.gov.sa/Ultra/DynaAsp/vCRMQuery.aspx?sid=15874567"/>
  </r>
  <r>
    <x v="36"/>
    <d v="1899-12-30T09:40:00"/>
    <d v="1899-12-30T09:56:45"/>
    <d v="1899-12-30T00:16:45"/>
    <x v="42"/>
    <x v="9"/>
    <s v="استفسار"/>
    <x v="13"/>
    <x v="1"/>
    <s v="تم التعريف عن نفسة + طلب رمز تحقق + تأكد ان العميل راضي عن الخدمة"/>
    <s v="لايوجد"/>
    <x v="0"/>
    <s v="https://wforecorder.hrsd.gov.sa/Ultra/DynaAsp/vCRMQuery.aspx?sid=15874574"/>
  </r>
  <r>
    <x v="37"/>
    <d v="1899-12-30T10:55:00"/>
    <d v="1899-12-30T11:07:20"/>
    <d v="1899-12-30T00:12:20"/>
    <x v="43"/>
    <x v="5"/>
    <s v="رخصة عمل"/>
    <x v="10"/>
    <x v="1"/>
    <s v="العميل موجود من بداية الجلسة + دخل الموظف بعد مرور 8 دقائق"/>
    <s v="الموظف"/>
    <x v="3"/>
    <s v="https://wforecorder.hrsd.gov.sa/Ultra/DynaAsp/vCRMQuery.aspx?sid=15874579"/>
  </r>
  <r>
    <x v="18"/>
    <d v="1899-12-30T11:20:00"/>
    <d v="1899-12-30T11:31:55"/>
    <d v="1899-12-30T00:11:55"/>
    <x v="44"/>
    <x v="1"/>
    <s v="تسليم وثائق"/>
    <x v="11"/>
    <x v="1"/>
    <s v="الموظف عرف عن نفسة + فاتح الكاميرا + وضح للعميل الاجراءات الصحيحة"/>
    <s v="لا يوجد"/>
    <x v="2"/>
    <s v="https://wforecorder.hrsd.gov.sa/Ultra/DynaAsp/vCRMQuery.aspx?sid=15874579"/>
  </r>
  <r>
    <x v="72"/>
    <d v="1899-12-30T08:25:00"/>
    <d v="1899-12-30T08:38:50"/>
    <d v="1899-12-30T00:13:50"/>
    <x v="34"/>
    <x v="4"/>
    <s v="استفسار / الغاء بلاغ + نقل كفالة"/>
    <x v="9"/>
    <x v="1"/>
    <s v="لم يتم التعريف عن نفسها + اخذت معلومات العميل + لم تطلب تقييم الخدمة"/>
    <s v="المعاملة غير احترافية نهائياً"/>
    <x v="1"/>
    <s v="https://wforecorder.hrsd.gov.sa/Ultra/DynaAsp/vCRMQuery.aspx?sid=15874586"/>
  </r>
  <r>
    <x v="17"/>
    <d v="1899-12-30T12:50:00"/>
    <d v="1899-12-30T13:07:35"/>
    <d v="1899-12-30T00:17:35"/>
    <x v="36"/>
    <x v="12"/>
    <s v="غير محددة"/>
    <x v="12"/>
    <x v="0"/>
    <s v="مدة المكالمة 17 دقيقة + لايوجد صوت + فيديو"/>
    <s v="تقنية"/>
    <x v="0"/>
    <s v="https://wforecorder.hrsd.gov.sa/Ultra/DynaAsp/vCRMQuery.aspx?sid=15874540"/>
  </r>
  <r>
    <x v="29"/>
    <d v="1899-12-30T09:05:00"/>
    <d v="1899-12-30T09:17:30"/>
    <d v="1899-12-30T00:12:30"/>
    <x v="50"/>
    <x v="1"/>
    <s v="استفسار / انقطاع عن العمل + بلاغ تغيب"/>
    <x v="13"/>
    <x v="1"/>
    <s v="دخول العميل وخروجة بسرعة + لم يكتمل الجلسة"/>
    <s v="المستفيد"/>
    <x v="3"/>
    <s v="https://wforecorder.hrsd.gov.sa/Ultra/DynaAsp/vCRMQuery.aspx?sid=15874543"/>
  </r>
  <r>
    <x v="8"/>
    <d v="1899-12-30T10:20:00"/>
    <d v="1899-12-30T10:32:05"/>
    <d v="1899-12-30T00:12:05"/>
    <x v="51"/>
    <x v="8"/>
    <s v="منشأءة زراعية"/>
    <x v="10"/>
    <x v="1"/>
    <s v="العميل بقي بالجلسة لمدة 6 دقائق + الموظف لم يحضر"/>
    <s v="الموظف لم يحضر"/>
    <x v="2"/>
    <s v="https://wforecorder.hrsd.gov.sa/Ultra/DynaAsp/vCRMQuery.aspx?sid=15874543"/>
  </r>
  <r>
    <x v="87"/>
    <d v="1899-12-30T11:45:00"/>
    <d v="1899-12-30T12:02:45"/>
    <d v="1899-12-30T00:17:45"/>
    <x v="29"/>
    <x v="0"/>
    <s v="لا يوجد"/>
    <x v="11"/>
    <x v="1"/>
    <s v="الموظف موجود من بداية الجلسة + العميل لم يحضر"/>
    <s v="العميل لم يحضر"/>
    <x v="1"/>
    <s v="https://wforecorder.hrsd.gov.sa/Ultra/DynaAsp/vCRMQuery.aspx?sid=15874563"/>
  </r>
  <r>
    <x v="88"/>
    <d v="1899-12-30T08:30:00"/>
    <d v="1899-12-30T08:43:45"/>
    <d v="1899-12-30T00:13:45"/>
    <x v="52"/>
    <x v="3"/>
    <s v="استفسار / نقل كفالة"/>
    <x v="12"/>
    <x v="1"/>
    <s v="عرف عن نفسه الموظف + طلب منه رقم + تأكد من رقم الاقامة + تم توضيح للعميل الاشكالية وحلها"/>
    <s v="لايوجد"/>
    <x v="3"/>
    <s v="https://wforecorder.hrsd.gov.sa/Ultra/DynaAsp/vCRMQuery.aspx?sid=15874567"/>
  </r>
  <r>
    <x v="89"/>
    <d v="1899-12-30T13:10:00"/>
    <d v="1899-12-30T13:27:25"/>
    <d v="1899-12-30T00:17:25"/>
    <x v="2"/>
    <x v="0"/>
    <s v="بلاغات التغيب"/>
    <x v="13"/>
    <x v="1"/>
    <s v="دخول الموظف والعميل الى الجلسة + جميعهم ميوت"/>
    <s v="الموظف+العميل"/>
    <x v="0"/>
    <s v="https://wforecorder.hrsd.gov.sa/Ultra/DynaAsp/vCRMQuery.aspx?sid=15874574"/>
  </r>
  <r>
    <x v="44"/>
    <d v="1899-12-30T09:50:00"/>
    <d v="1899-12-30T10:02:35"/>
    <d v="1899-12-30T00:12:35"/>
    <x v="9"/>
    <x v="3"/>
    <s v="طلب / خروج نهائي"/>
    <x v="9"/>
    <x v="0"/>
    <s v="الموظف فاتح الكاميرا + الصوت واضح + تم خدمة العميل بشكل ممتاز"/>
    <s v="تقنية"/>
    <x v="2"/>
    <s v="https://wforecorder.hrsd.gov.sa/Ultra/DynaAsp/vCRMQuery.aspx?sid=15874579"/>
  </r>
  <r>
    <x v="1"/>
    <d v="1899-12-30T10:10:00"/>
    <d v="1899-12-30T10:23:40"/>
    <d v="1899-12-30T00:13:40"/>
    <x v="7"/>
    <x v="1"/>
    <s v="استفسار"/>
    <x v="10"/>
    <x v="1"/>
    <s v="العميل موجود + تأخر الموظف 9 دقائق + تم خدمته"/>
    <s v="الموظف"/>
    <x v="1"/>
    <s v="https://wforecorder.hrsd.gov.sa/Ultra/DynaAsp/vCRMQuery.aspx?sid=15874579"/>
  </r>
  <r>
    <x v="15"/>
    <d v="1899-12-30T11:35:00"/>
    <d v="1899-12-30T11:52:20"/>
    <d v="1899-12-30T00:17:20"/>
    <x v="3"/>
    <x v="1"/>
    <s v="رخصة عمل"/>
    <x v="11"/>
    <x v="1"/>
    <s v="الموظف موجود بداية الجلسة + فاتح الكاميرا + انتظر العميل"/>
    <s v="لايوجد عميل"/>
    <x v="3"/>
    <s v="https://wforecorder.hrsd.gov.sa/Ultra/DynaAsp/vCRMQuery.aspx?sid=15874586"/>
  </r>
  <r>
    <x v="3"/>
    <d v="1899-12-30T08:20:00"/>
    <d v="1899-12-30T08:33:55"/>
    <d v="1899-12-30T00:13:55"/>
    <x v="11"/>
    <x v="4"/>
    <s v="استفسار / سجلات تجارية"/>
    <x v="12"/>
    <x v="1"/>
    <s v="لم يعرف عن نفسة + تم توثيق رقم الاقامة + تم خدمة العميل"/>
    <s v="المستفيد"/>
    <x v="2"/>
    <s v="https://wforecorder.hrsd.gov.sa/Ultra/DynaAsp/vCRMQuery.aspx?sid=15874540"/>
  </r>
  <r>
    <x v="58"/>
    <d v="1899-12-30T12:05:00"/>
    <d v="1899-12-30T12:21:50"/>
    <d v="1899-12-30T00:16:50"/>
    <x v="12"/>
    <x v="5"/>
    <s v="تسليم وثائق"/>
    <x v="13"/>
    <x v="1"/>
    <s v="تم التعريف عن نفسة + طلب رمز تحقق + تأكد ان العميل راضي عن الخدمة"/>
    <s v="لايوجد"/>
    <x v="0"/>
    <s v="https://wforecorder.hrsd.gov.sa/Ultra/DynaAsp/vCRMQuery.aspx?sid=15874543"/>
  </r>
  <r>
    <x v="25"/>
    <d v="1899-12-30T09:25:00"/>
    <d v="1899-12-30T09:37:15"/>
    <d v="1899-12-30T00:12:15"/>
    <x v="6"/>
    <x v="1"/>
    <s v="تسجيل هروب - لتأخر في تسجيل العقد"/>
    <x v="10"/>
    <x v="1"/>
    <s v="العميل موجود من بداية الجلسة + دخل الموظف بعد مرور 3 دقائق"/>
    <s v="الموظف"/>
    <x v="3"/>
    <s v="https://wforecorder.hrsd.gov.sa/Ultra/DynaAsp/vCRMQuery.aspx?sid=15874543"/>
  </r>
  <r>
    <x v="16"/>
    <d v="1899-12-30T13:40:00"/>
    <d v="1899-12-30T13:52:30"/>
    <d v="1899-12-30T00:12:30"/>
    <x v="8"/>
    <x v="2"/>
    <s v="غير محددة"/>
    <x v="11"/>
    <x v="1"/>
    <s v="الموظف عرف عن نفسة + فاتح الكاميرا + وضح للعميل الاجراءات الصحيحة"/>
    <s v="لا يوجد"/>
    <x v="2"/>
    <s v="https://wforecorder.hrsd.gov.sa/Ultra/DynaAsp/vCRMQuery.aspx?sid=15874563"/>
  </r>
  <r>
    <x v="38"/>
    <d v="1899-12-30T10:00:00"/>
    <d v="1899-12-30T10:13:50"/>
    <d v="1899-12-30T00:13:50"/>
    <x v="18"/>
    <x v="8"/>
    <s v="استفسار / عنده عمال يريد قص كرت عمل لهم"/>
    <x v="9"/>
    <x v="1"/>
    <s v="لم يتم التعريف عن نفسها + اخذت معلومات العميل + لم تطلب تقييم الخدمة"/>
    <s v="خلل في منصة قوى"/>
    <x v="1"/>
    <s v="https://wforecorder.hrsd.gov.sa/Ultra/DynaAsp/vCRMQuery.aspx?sid=15874567"/>
  </r>
  <r>
    <x v="39"/>
    <d v="1899-12-30T11:15:00"/>
    <d v="1899-12-30T11:32:45"/>
    <d v="1899-12-30T00:17:45"/>
    <x v="17"/>
    <x v="7"/>
    <s v="لا يوجد"/>
    <x v="12"/>
    <x v="0"/>
    <s v="مدة المكالمة 17 دقيقة + لايوجد صوت + فيديو"/>
    <s v="تقنية"/>
    <x v="0"/>
    <s v="https://wforecorder.hrsd.gov.sa/Ultra/DynaAsp/vCRMQuery.aspx?sid=15874574"/>
  </r>
  <r>
    <x v="85"/>
    <d v="1899-12-30T08:40:00"/>
    <d v="1899-12-30T08:52:25"/>
    <d v="1899-12-30T00:12:25"/>
    <x v="27"/>
    <x v="10"/>
    <s v="استفسار / مشكلة بالمؤوسسة"/>
    <x v="13"/>
    <x v="1"/>
    <s v="دخول العميل وخروجة بسرعة + لم يكتمل الجلسة"/>
    <s v="المستفيد"/>
    <x v="3"/>
    <s v="https://wforecorder.hrsd.gov.sa/Ultra/DynaAsp/vCRMQuery.aspx?sid=15874579"/>
  </r>
  <r>
    <x v="74"/>
    <d v="1899-12-30T12:30:00"/>
    <d v="1899-12-30T12:42:10"/>
    <d v="1899-12-30T00:12:10"/>
    <x v="47"/>
    <x v="3"/>
    <s v="مراجعة / يريد خروج نهائي"/>
    <x v="10"/>
    <x v="1"/>
    <s v="العميل بقي بالجلسة لمدة 7 دقائق + الموظف لم يحضر"/>
    <s v="الموظف لم يحضر"/>
    <x v="2"/>
    <s v="https://wforecorder.hrsd.gov.sa/Ultra/DynaAsp/vCRMQuery.aspx?sid=15874579"/>
  </r>
  <r>
    <x v="9"/>
    <d v="1899-12-30T09:10:00"/>
    <d v="1899-12-30T09:27:55"/>
    <d v="1899-12-30T00:17:55"/>
    <x v="40"/>
    <x v="3"/>
    <s v="رخصة عمل"/>
    <x v="11"/>
    <x v="1"/>
    <s v="الموظف موجود من بداية الجلسة + العميل لم يحضر"/>
    <s v="العميل لم يحضر"/>
    <x v="1"/>
    <s v="https://wforecorder.hrsd.gov.sa/Ultra/DynaAsp/vCRMQuery.aspx?sid=15874586"/>
  </r>
  <r>
    <x v="53"/>
    <d v="1899-12-30T10:25:00"/>
    <d v="1899-12-30T10:38:40"/>
    <d v="1899-12-30T00:13:40"/>
    <x v="4"/>
    <x v="0"/>
    <s v="استفسار / الغاء بلاغ + نقل كفالة"/>
    <x v="12"/>
    <x v="1"/>
    <s v="عرف عن نفسه الموظف + طلب منه رقم + تأكد من رقم الاقامة + تم توضيح للعميل الاشكالية وحلها"/>
    <s v="لايوجد"/>
    <x v="3"/>
    <s v="https://wforecorder.hrsd.gov.sa/Ultra/DynaAsp/vCRMQuery.aspx?sid=15874540"/>
  </r>
  <r>
    <x v="21"/>
    <d v="1899-12-30T11:50:00"/>
    <d v="1899-12-30T12:07:35"/>
    <d v="1899-12-30T00:17:35"/>
    <x v="10"/>
    <x v="1"/>
    <s v="بلاغات التغيب"/>
    <x v="13"/>
    <x v="1"/>
    <s v="دخول الموظف والعميل الى الجلسة + جميعهم ميوت"/>
    <s v="الموظف+العميل"/>
    <x v="0"/>
    <s v="https://wforecorder.hrsd.gov.sa/Ultra/DynaAsp/vCRMQuery.aspx?sid=15874543"/>
  </r>
  <r>
    <x v="43"/>
    <d v="1899-12-30T08:15:00"/>
    <d v="1899-12-30T08:27:20"/>
    <d v="1899-12-30T00:12:20"/>
    <x v="5"/>
    <x v="0"/>
    <s v="استفسار / انقطاع عن العمل + بلاغ تغيب"/>
    <x v="9"/>
    <x v="0"/>
    <s v="الموظف فاتح الكاميرا + الصوت واضح + تم خدمة العميل بشكل ممتاز"/>
    <s v="تقنية"/>
    <x v="2"/>
    <s v="https://wforecorder.hrsd.gov.sa/Ultra/DynaAsp/vCRMQuery.aspx?sid=15874543"/>
  </r>
  <r>
    <x v="91"/>
    <d v="1899-12-30T13:25:00"/>
    <d v="1899-12-30T13:38:55"/>
    <d v="1899-12-30T00:13:55"/>
    <x v="15"/>
    <x v="4"/>
    <s v="طلب / خروج نهائي"/>
    <x v="10"/>
    <x v="1"/>
    <s v="العميل موجود + تأخر الموظف 4 دقائق + تم خدمته"/>
    <s v="الموظف"/>
    <x v="1"/>
    <s v="https://wforecorder.hrsd.gov.sa/Ultra/DynaAsp/vCRMQuery.aspx?sid=15874563"/>
  </r>
  <r>
    <x v="56"/>
    <d v="1899-12-30T09:00:00"/>
    <d v="1899-12-30T09:17:15"/>
    <d v="1899-12-30T00:17:15"/>
    <x v="1"/>
    <x v="0"/>
    <s v="منشأءة زراعية"/>
    <x v="11"/>
    <x v="1"/>
    <s v="الموظف موجود بداية الجلسة + فاتح الكاميرا + انتظر العميل"/>
    <s v="لايوجد عميل"/>
    <x v="3"/>
    <s v="https://wforecorder.hrsd.gov.sa/Ultra/DynaAsp/vCRMQuery.aspx?sid=15874567"/>
  </r>
  <r>
    <x v="45"/>
    <d v="1899-12-30T10:30:00"/>
    <d v="1899-12-30T10:43:50"/>
    <d v="1899-12-30T00:13:50"/>
    <x v="48"/>
    <x v="6"/>
    <s v="استفسار"/>
    <x v="12"/>
    <x v="1"/>
    <s v="لم يعرف عن نفسة + تم توثيق رقم الاقامة + تم خدمة العميل"/>
    <s v="المستفيد"/>
    <x v="2"/>
    <s v="https://wforecorder.hrsd.gov.sa/Ultra/DynaAsp/vCRMQuery.aspx?sid=15874574"/>
  </r>
  <r>
    <x v="34"/>
    <d v="1899-12-30T11:55:00"/>
    <d v="1899-12-30T12:11:45"/>
    <d v="1899-12-30T00:16:45"/>
    <x v="0"/>
    <x v="0"/>
    <s v="رخصة عمل"/>
    <x v="13"/>
    <x v="1"/>
    <s v="تم التعريف عن نفسة + طلب رمز تحقق + تأكد ان العميل راضي عن الخدمة"/>
    <s v="لايوجد"/>
    <x v="0"/>
    <s v="https://wforecorder.hrsd.gov.sa/Ultra/DynaAsp/vCRMQuery.aspx?sid=15874579"/>
  </r>
  <r>
    <x v="35"/>
    <d v="1899-12-30T08:10:00"/>
    <d v="1899-12-30T08:21:35"/>
    <d v="1899-12-30T00:11:35"/>
    <x v="49"/>
    <x v="9"/>
    <s v="استفسار / بلاغ خروج نهائي + ويريد نقل كفاله"/>
    <x v="10"/>
    <x v="1"/>
    <s v="العميل موجود من بداية الجلسة + دخل الموظف بعد مرور 7 دقائق"/>
    <s v="الموظف"/>
    <x v="3"/>
    <s v="https://wforecorder.hrsd.gov.sa/Ultra/DynaAsp/vCRMQuery.aspx?sid=15874579"/>
  </r>
  <r>
    <x v="82"/>
    <d v="1899-12-30T12:45:00"/>
    <d v="1899-12-30T12:57:20"/>
    <d v="1899-12-30T00:12:20"/>
    <x v="39"/>
    <x v="0"/>
    <s v="تسليم وثائق"/>
    <x v="11"/>
    <x v="1"/>
    <s v="الموظف عرف عن نفسة + فاتح الكاميرا + وضح للعميل الاجراءات الصحيحة"/>
    <s v="لا يوجد"/>
    <x v="2"/>
    <s v="https://wforecorder.hrsd.gov.sa/Ultra/DynaAsp/vCRMQuery.aspx?sid=15874586"/>
  </r>
  <r>
    <x v="26"/>
    <d v="1899-12-30T09:35:00"/>
    <d v="1899-12-30T09:48:45"/>
    <d v="1899-12-30T00:13:45"/>
    <x v="42"/>
    <x v="9"/>
    <s v="استفسار / نقل كفالة"/>
    <x v="9"/>
    <x v="1"/>
    <s v="لم يتم التعريف عن نفسها + اخذت معلومات العميل + لم تطلب تقييم الخدمة"/>
    <s v="المعاملة غير احترافية نهائياً"/>
    <x v="1"/>
    <s v="https://wforecorder.hrsd.gov.sa/Ultra/DynaAsp/vCRMQuery.aspx?sid=15874540"/>
  </r>
  <r>
    <x v="61"/>
    <d v="1899-12-30T13:00:00"/>
    <d v="1899-12-30T13:17:50"/>
    <d v="1899-12-30T00:17:50"/>
    <x v="43"/>
    <x v="5"/>
    <s v="غير محددة"/>
    <x v="12"/>
    <x v="0"/>
    <s v="مدة المكالمة 17 دقيقة + لايوجد صوت + فيديو"/>
    <s v="تقنية"/>
    <x v="0"/>
    <s v="https://wforecorder.hrsd.gov.sa/Ultra/DynaAsp/vCRMQuery.aspx?sid=15874543"/>
  </r>
  <r>
    <x v="50"/>
    <d v="1899-12-30T10:15:00"/>
    <d v="1899-12-30T10:27:40"/>
    <d v="1899-12-30T00:12:40"/>
    <x v="44"/>
    <x v="1"/>
    <s v="لا يوجد"/>
    <x v="13"/>
    <x v="1"/>
    <s v="دخول العميل وخروجة بسرعة + لم يكتمل الجلسة"/>
    <s v="المستفيد"/>
    <x v="3"/>
    <s v="https://wforecorder.hrsd.gov.sa/Ultra/DynaAsp/vCRMQuery.aspx?sid=15874543"/>
  </r>
  <r>
    <x v="40"/>
    <d v="1899-12-30T11:40:00"/>
    <d v="1899-12-30T11:52:25"/>
    <d v="1899-12-30T00:12:25"/>
    <x v="34"/>
    <x v="4"/>
    <s v="استفسار"/>
    <x v="10"/>
    <x v="1"/>
    <s v="العميل بقي بالجلسة لمدة 8 دقائق + الموظف لم يحضر"/>
    <s v="الموظف لم يحضر"/>
    <x v="2"/>
    <s v="https://wforecorder.hrsd.gov.sa/Ultra/DynaAsp/vCRMQuery.aspx?sid=15874563"/>
  </r>
  <r>
    <x v="86"/>
    <d v="1899-12-30T08:55:00"/>
    <d v="1899-12-30T09:12:45"/>
    <d v="1899-12-30T00:17:45"/>
    <x v="36"/>
    <x v="12"/>
    <s v="رخصة عمل"/>
    <x v="11"/>
    <x v="1"/>
    <s v="الموظف موجود من بداية الجلسة + العميل لم يحضر"/>
    <s v="العميل لم يحضر"/>
    <x v="1"/>
    <s v="https://wforecorder.hrsd.gov.sa/Ultra/DynaAsp/vCRMQuery.aspx?sid=15874567"/>
  </r>
  <r>
    <x v="52"/>
    <d v="1899-12-30T12:20:00"/>
    <d v="1899-12-30T12:33:55"/>
    <d v="1899-12-30T00:13:55"/>
    <x v="50"/>
    <x v="1"/>
    <s v="بلاغات التغيب"/>
    <x v="12"/>
    <x v="1"/>
    <s v="عرف عن نفسه الموظف + طلب منه رقم + تأكد من رقم الاقامة + تم توضيح للعميل الاشكالية وحلها"/>
    <s v="لايوجد"/>
    <x v="3"/>
    <s v="https://wforecorder.hrsd.gov.sa/Ultra/DynaAsp/vCRMQuery.aspx?sid=15874574"/>
  </r>
  <r>
    <x v="20"/>
    <d v="1899-12-30T09:40:00"/>
    <d v="1899-12-30T09:57:25"/>
    <d v="1899-12-30T00:17:25"/>
    <x v="51"/>
    <x v="8"/>
    <s v="استفسار / سجلات تجارية"/>
    <x v="13"/>
    <x v="1"/>
    <s v="دخول الموظف والعميل الى الجلسة + جميعهم ميوت"/>
    <s v="الموظف+العميل"/>
    <x v="0"/>
    <s v="https://wforecorder.hrsd.gov.sa/Ultra/DynaAsp/vCRMQuery.aspx?sid=15874579"/>
  </r>
  <r>
    <x v="54"/>
    <d v="1899-12-30T10:55:00"/>
    <d v="1899-12-30T11:07:30"/>
    <d v="1899-12-30T00:12:30"/>
    <x v="29"/>
    <x v="0"/>
    <s v="طلب / خروج نهائي"/>
    <x v="9"/>
    <x v="0"/>
    <s v="الموظف فاتح الكاميرا + الصوت واضح + تم خدمة العميل بشكل ممتاز"/>
    <s v="تقنية"/>
    <x v="2"/>
    <s v="https://wforecorder.hrsd.gov.sa/Ultra/DynaAsp/vCRMQuery.aspx?sid=15874579"/>
  </r>
  <r>
    <x v="55"/>
    <d v="1899-12-30T11:20:00"/>
    <d v="1899-12-30T11:33:40"/>
    <d v="1899-12-30T00:13:40"/>
    <x v="52"/>
    <x v="3"/>
    <s v="تسجيل هروب - لتأخر في تسجيل العقد"/>
    <x v="10"/>
    <x v="1"/>
    <s v="العميل موجود + تأخر الموظف 5 دقائق + تم خدمته"/>
    <s v="الموظف"/>
    <x v="1"/>
    <s v="https://wforecorder.hrsd.gov.sa/Ultra/DynaAsp/vCRMQuery.aspx?sid=15874586"/>
  </r>
  <r>
    <x v="23"/>
    <d v="1899-12-30T08:25:00"/>
    <d v="1899-12-30T08:42:10"/>
    <d v="1899-12-30T00:17:10"/>
    <x v="2"/>
    <x v="0"/>
    <s v="مراجعة / يريد خروج نهائي"/>
    <x v="11"/>
    <x v="1"/>
    <s v="الموظف موجود بداية الجلسة + فاتح الكاميرا + انتظر العميل"/>
    <s v="لايوجد عميل"/>
    <x v="3"/>
    <s v="https://wforecorder.hrsd.gov.sa/Ultra/DynaAsp/vCRMQuery.aspx?sid=15874540"/>
  </r>
  <r>
    <x v="57"/>
    <d v="1899-12-30T13:10:00"/>
    <d v="1899-12-30T13:23:45"/>
    <d v="1899-12-30T00:13:45"/>
    <x v="9"/>
    <x v="3"/>
    <s v="استفسار / عنده عمال يريد قص كرت عمل لهم"/>
    <x v="12"/>
    <x v="1"/>
    <s v="لم يعرف عن نفسة + تم توثيق رقم الاقامة + تم خدمة العميل"/>
    <s v="المستفيد"/>
    <x v="2"/>
    <s v="https://wforecorder.hrsd.gov.sa/Ultra/DynaAsp/vCRMQuery.aspx?sid=15874543"/>
  </r>
  <r>
    <x v="46"/>
    <d v="1899-12-30T09:50:00"/>
    <d v="1899-12-30T10:07:35"/>
    <d v="1899-12-30T00:17:35"/>
    <x v="7"/>
    <x v="1"/>
    <s v="استفسار"/>
    <x v="13"/>
    <x v="1"/>
    <s v="تم التعريف عن نفسة + طلب رمز تحقق + تأكد ان العميل راضي عن الخدمة"/>
    <s v="لايوجد"/>
    <x v="0"/>
    <s v="https://wforecorder.hrsd.gov.sa/Ultra/DynaAsp/vCRMQuery.aspx?sid=15874543"/>
  </r>
  <r>
    <x v="47"/>
    <d v="1899-12-30T10:05:00"/>
    <d v="1899-12-30T10:17:20"/>
    <d v="1899-12-30T00:12:20"/>
    <x v="3"/>
    <x v="1"/>
    <s v="رخصة عمل"/>
    <x v="10"/>
    <x v="1"/>
    <s v="العميل موجود من بداية الجلسة + دخل الموظف بعد مرور 6 دقائق"/>
    <s v="الموظف"/>
    <x v="3"/>
    <s v="https://wforecorder.hrsd.gov.sa/Ultra/DynaAsp/vCRMQuery.aspx?sid=15874563"/>
  </r>
  <r>
    <x v="48"/>
    <d v="1899-12-30T11:30:00"/>
    <d v="1899-12-30T11:42:15"/>
    <d v="1899-12-30T00:12:15"/>
    <x v="11"/>
    <x v="4"/>
    <s v="غير محددة"/>
    <x v="11"/>
    <x v="1"/>
    <s v="الموظف عرف عن نفسة + فاتح الكاميرا + وضح للعميل الاجراءات الصحيحة"/>
    <s v="لا يوجد"/>
    <x v="2"/>
    <s v="https://wforecorder.hrsd.gov.sa/Ultra/DynaAsp/vCRMQuery.aspx?sid=15874567"/>
  </r>
  <r>
    <x v="83"/>
    <d v="1899-12-30T08:15:00"/>
    <d v="1899-12-30T08:28:50"/>
    <d v="1899-12-30T00:13:50"/>
    <x v="12"/>
    <x v="5"/>
    <s v="استفسار / الغاء بلاغ + نقل كفالة"/>
    <x v="9"/>
    <x v="1"/>
    <s v="لم يتم التعريف عن نفسها + اخذت معلومات العميل + لم تطلب تقييم الخدمة"/>
    <s v="خلل في منصة قوى"/>
    <x v="1"/>
    <s v="https://wforecorder.hrsd.gov.sa/Ultra/DynaAsp/vCRMQuery.aspx?sid=15874574"/>
  </r>
  <r>
    <x v="5"/>
    <d v="1899-12-30T12:50:00"/>
    <d v="1899-12-30T13:07:40"/>
    <d v="1899-12-30T00:17:40"/>
    <x v="6"/>
    <x v="1"/>
    <s v="لا يوجد"/>
    <x v="12"/>
    <x v="0"/>
    <s v="مدة المكالمة 17 دقيقة + لايوجد صوت + فيديو"/>
    <s v="تقنية"/>
    <x v="0"/>
    <s v="https://wforecorder.hrsd.gov.sa/Ultra/DynaAsp/vCRMQuery.aspx?sid=15874579"/>
  </r>
  <r>
    <x v="73"/>
    <d v="1899-12-30T09:20:00"/>
    <d v="1899-12-30T09:32:55"/>
    <d v="1899-12-30T00:12:55"/>
    <x v="8"/>
    <x v="2"/>
    <s v="استفسار / مشكلة بالمؤوسسة"/>
    <x v="13"/>
    <x v="1"/>
    <s v="دخول العميل وخروجة بسرعة + لم يكتمل الجلسة"/>
    <s v="المستفيد"/>
    <x v="3"/>
    <s v="https://wforecorder.hrsd.gov.sa/Ultra/DynaAsp/vCRMQuery.aspx?sid=15874579"/>
  </r>
  <r>
    <x v="6"/>
    <d v="1899-12-30T10:45:00"/>
    <d v="1899-12-30T10:57:40"/>
    <d v="1899-12-30T00:12:40"/>
    <x v="18"/>
    <x v="8"/>
    <s v="منشأءة زراعية"/>
    <x v="10"/>
    <x v="1"/>
    <s v="العميل بقي بالجلسة لمدة 9 دقائق + الموظف لم يحضر"/>
    <s v="الموظف لم يحضر"/>
    <x v="2"/>
    <s v="https://wforecorder.hrsd.gov.sa/Ultra/DynaAsp/vCRMQuery.aspx?sid=15874586"/>
  </r>
  <r>
    <x v="30"/>
    <d v="1899-12-30T11:10:00"/>
    <d v="1899-12-30T11:27:55"/>
    <d v="1899-12-30T00:17:55"/>
    <x v="17"/>
    <x v="7"/>
    <s v="رخصة عمل"/>
    <x v="11"/>
    <x v="1"/>
    <s v="الموظف موجود من بداية الجلسة + العميل لم يحضر"/>
    <s v="العميل لم يحضر"/>
    <x v="1"/>
    <s v="https://wforecorder.hrsd.gov.sa/Ultra/DynaAsp/vCRMQuery.aspx?sid=15874540"/>
  </r>
  <r>
    <x v="31"/>
    <d v="1899-12-30T08:35:00"/>
    <d v="1899-12-30T08:48:50"/>
    <d v="1899-12-30T00:13:50"/>
    <x v="27"/>
    <x v="10"/>
    <s v="استفسار / نقل كفالة"/>
    <x v="12"/>
    <x v="1"/>
    <s v="عرف عن نفسه الموظف + طلب منه رقم + تأكد من رقم الاقامة + تم توضيح للعميل الاشكالية وحلها"/>
    <s v="لايوجد"/>
    <x v="3"/>
    <s v="https://wforecorder.hrsd.gov.sa/Ultra/DynaAsp/vCRMQuery.aspx?sid=15874543"/>
  </r>
  <r>
    <x v="65"/>
    <d v="1899-12-30T13:00:00"/>
    <d v="1899-12-30T13:17:15"/>
    <d v="1899-12-30T00:17:15"/>
    <x v="47"/>
    <x v="3"/>
    <s v="بلاغات التغيب"/>
    <x v="4"/>
    <x v="1"/>
    <s v="دخول الموظف والعميل الى"/>
    <s v="الموظف لم يحضر"/>
    <x v="3"/>
    <s v="https://wforecorder.hrsd.gov.sa/Ultra/DynaAsp/vCRMQuery.aspx?sid=15874543"/>
  </r>
  <r>
    <x v="12"/>
    <d v="1899-12-30T10:30:00"/>
    <d v="1899-12-30T10:42:30"/>
    <d v="1899-12-30T00:12:30"/>
    <x v="9"/>
    <x v="3"/>
    <s v="رخصة عمل"/>
    <x v="10"/>
    <x v="1"/>
    <s v="الموظف عرف عن نفسة + فاتح الكاميرا + وضح للعميل الاجراءات الصحيحة"/>
    <s v="لا يوجد"/>
    <x v="2"/>
    <s v="https://wforecorder.hrsd.gov.sa/Ultra/DynaAsp/vCRMQuery.aspx?sid=15874563"/>
  </r>
  <r>
    <x v="13"/>
    <d v="1899-12-30T11:45:00"/>
    <d v="1899-12-30T11:59:20"/>
    <d v="1899-12-30T00:14:20"/>
    <x v="7"/>
    <x v="1"/>
    <s v="تسليم وثائق"/>
    <x v="11"/>
    <x v="1"/>
    <s v="عرف عن نفسه الموظف + طلب منه رقم + تأكد من رقم الاقامة + تم توضيح للعميل الاشكالية وحلها"/>
    <s v="تقنية"/>
    <x v="1"/>
    <s v="https://wforecorder.hrsd.gov.sa/Ultra/DynaAsp/vCRMQuery.aspx?sid=15874567"/>
  </r>
  <r>
    <x v="14"/>
    <d v="1899-12-30T08:20:00"/>
    <d v="1899-12-30T08:35:15"/>
    <d v="1899-12-30T00:15:15"/>
    <x v="3"/>
    <x v="1"/>
    <s v="استفسار / نقل كفالة"/>
    <x v="12"/>
    <x v="1"/>
    <s v="الموظف موجود من بداية الجلسة + العميل لم يحضر"/>
    <s v="العميل لم يحضر"/>
    <x v="0"/>
    <s v="https://wforecorder.hrsd.gov.sa/Ultra/DynaAsp/vCRMQuery.aspx?sid=15874574"/>
  </r>
  <r>
    <x v="15"/>
    <d v="1899-12-30T13:10:00"/>
    <d v="1899-12-30T13:20:50"/>
    <d v="1899-12-30T00:10:50"/>
    <x v="11"/>
    <x v="4"/>
    <s v="استفسار"/>
    <x v="9"/>
    <x v="0"/>
    <s v="دخول الموظف والعميل الى الجلسة + جميعهم ميوت"/>
    <s v="تقنية"/>
    <x v="3"/>
    <s v="https://wforecorder.hrsd.gov.sa/Ultra/DynaAsp/vCRMQuery.aspx?sid=15874579"/>
  </r>
  <r>
    <x v="16"/>
    <d v="1899-12-30T09:00:00"/>
    <d v="1899-12-30T09:16:40"/>
    <d v="1899-12-30T00:16:40"/>
    <x v="12"/>
    <x v="5"/>
    <s v="رخصة عمل"/>
    <x v="13"/>
    <x v="1"/>
    <s v="الموظف فاتح الكاميرا + الصوت واضح + تم خدمة العميل بشكل ممتاز"/>
    <s v="لايوجد"/>
    <x v="2"/>
    <s v="https://wforecorder.hrsd.gov.sa/Ultra/DynaAsp/vCRMQuery.aspx?sid=15874579"/>
  </r>
  <r>
    <x v="5"/>
    <d v="1899-12-30T10:15:00"/>
    <d v="1899-12-30T10:27:30"/>
    <d v="1899-12-30T00:12:30"/>
    <x v="6"/>
    <x v="1"/>
    <s v="استفسار / سجلات تجارية"/>
    <x v="10"/>
    <x v="1"/>
    <s v="العميل موجود + تأخر الموظف 5 دقائق + تم خدمته"/>
    <s v="الموظف"/>
    <x v="1"/>
    <s v="https://wforecorder.hrsd.gov.sa/Ultra/DynaAsp/vCRMQuery.aspx?sid=15874586"/>
  </r>
  <r>
    <x v="17"/>
    <d v="1899-12-30T11:30:00"/>
    <d v="1899-12-30T11:46:20"/>
    <d v="1899-12-30T00:16:20"/>
    <x v="8"/>
    <x v="2"/>
    <s v="بلاغات التغيب"/>
    <x v="11"/>
    <x v="1"/>
    <s v="تم التعريف عن نفسة + طلب رمز تحقق + تأكد ان العميل راضي عن الخدمة"/>
    <s v="لايوجد"/>
    <x v="3"/>
    <s v="https://wforecorder.hrsd.gov.sa/Ultra/DynaAsp/vCRMQuery.aspx?sid=15874540"/>
  </r>
  <r>
    <x v="18"/>
    <d v="1899-12-30T08:45:00"/>
    <d v="1899-12-30T08:58:15"/>
    <d v="1899-12-30T00:13:15"/>
    <x v="18"/>
    <x v="8"/>
    <s v="استفسار / مشكلة بالمؤوسسة"/>
    <x v="12"/>
    <x v="1"/>
    <s v="الموظف موجود بداية الجلسة + فاتح الكاميرا + انتظر العميل"/>
    <s v="لايوجد عميل"/>
    <x v="2"/>
    <s v="https://wforecorder.hrsd.gov.sa/Ultra/DynaAsp/vCRMQuery.aspx?sid=15874543"/>
  </r>
  <r>
    <x v="19"/>
    <d v="1899-12-30T12:00:00"/>
    <d v="1899-12-30T12:14:45"/>
    <d v="1899-12-30T00:14:45"/>
    <x v="17"/>
    <x v="7"/>
    <s v="طلب / خروج نهائي"/>
    <x v="13"/>
    <x v="1"/>
    <s v="لم يعرف عن نفسة + تم توثيق رقم الاقامة + تم خدمة العميل"/>
    <s v="المستفيد"/>
    <x v="0"/>
    <s v="https://wforecorder.hrsd.gov.sa/Ultra/DynaAsp/vCRMQuery.aspx?sid=15874543"/>
  </r>
  <r>
    <x v="9"/>
    <d v="1899-12-30T09:30:00"/>
    <d v="1899-12-30T09:43:20"/>
    <d v="1899-12-30T00:13:20"/>
    <x v="27"/>
    <x v="10"/>
    <s v="استفسار / الغاء بلاغ + نقل كفالة"/>
    <x v="10"/>
    <x v="1"/>
    <s v="العميل موجود من بداية الجلسة + دخل الموظف بعد مرور 7 دقائق"/>
    <s v="الموظف"/>
    <x v="3"/>
    <s v="https://wforecorder.hrsd.gov.sa/Ultra/DynaAsp/vCRMQuery.aspx?sid=15874563"/>
  </r>
  <r>
    <x v="20"/>
    <d v="1899-12-30T10:45:00"/>
    <d v="1899-12-30T10:59:50"/>
    <d v="1899-12-30T00:14:50"/>
    <x v="47"/>
    <x v="3"/>
    <s v="استفسار / انقطاع عن العمل + بلاغ تغيب"/>
    <x v="11"/>
    <x v="1"/>
    <s v="الموظف عرف عن نفسة + فاتح الكاميرا + وضح للعميل الاجراءات الصحيحة"/>
    <s v="لا يوجد"/>
    <x v="2"/>
    <s v="https://wforecorder.hrsd.gov.sa/Ultra/DynaAsp/vCRMQuery.aspx?sid=15874567"/>
  </r>
  <r>
    <x v="21"/>
    <d v="1899-12-30T11:20:00"/>
    <d v="1899-12-30T11:37:15"/>
    <d v="1899-12-30T00:17:15"/>
    <x v="40"/>
    <x v="3"/>
    <s v="تسجيل هروب - لتأخر في تسجيل العقد"/>
    <x v="9"/>
    <x v="1"/>
    <s v="لم يتم التعريف عن نفسها + اخذت معلومات العميل + لم تطلب تقييم الخدمة"/>
    <s v="المعاملة غير احترافية نهائياً"/>
    <x v="1"/>
    <s v="https://wforecorder.hrsd.gov.sa/Ultra/DynaAsp/vCRMQuery.aspx?sid=15874574"/>
  </r>
  <r>
    <x v="22"/>
    <d v="1899-12-30T08:15:00"/>
    <d v="1899-12-30T08:26:40"/>
    <d v="1899-12-30T00:11:40"/>
    <x v="4"/>
    <x v="0"/>
    <s v="منشأءة زراعية"/>
    <x v="12"/>
    <x v="0"/>
    <s v="مدة المكالمة 11 دقيقة + لايوجد صوت + فيديو"/>
    <s v="تقنية"/>
    <x v="0"/>
    <s v="https://wforecorder.hrsd.gov.sa/Ultra/DynaAsp/vCRMQuery.aspx?sid=15874579"/>
  </r>
  <r>
    <x v="23"/>
    <d v="1899-12-30T13:25:00"/>
    <d v="1899-12-30T13:38:30"/>
    <d v="1899-12-30T00:13:30"/>
    <x v="10"/>
    <x v="1"/>
    <s v="رخصة عمل"/>
    <x v="13"/>
    <x v="1"/>
    <s v="دخول العميل وخروجة بسرعة + لم يكتمل الجلسة"/>
    <s v="المستفيد"/>
    <x v="3"/>
    <s v="https://wforecorder.hrsd.gov.sa/Ultra/DynaAsp/vCRMQuery.aspx?sid=15874579"/>
  </r>
  <r>
    <x v="3"/>
    <d v="1899-12-30T09:50:00"/>
    <d v="1899-12-30T10:05:45"/>
    <d v="1899-12-30T00:15:45"/>
    <x v="5"/>
    <x v="0"/>
    <s v="استفسار"/>
    <x v="10"/>
    <x v="1"/>
    <s v="العميل بقي بالجلسة لمدة 8 دقائق + الموظف لم يحضر"/>
    <s v="الموظف لم يحضر"/>
    <x v="1"/>
    <s v="https://wforecorder.hrsd.gov.sa/Ultra/DynaAsp/vCRMQuery.aspx?sid=15874586"/>
  </r>
  <r>
    <x v="24"/>
    <d v="1899-12-30T10:20:00"/>
    <d v="1899-12-30T10:31:20"/>
    <d v="1899-12-30T00:11:20"/>
    <x v="15"/>
    <x v="4"/>
    <s v="غير محددة"/>
    <x v="11"/>
    <x v="1"/>
    <s v="الموظف موجود من بداية الجلسة + العميل لم يحضر"/>
    <s v="العميل لم يحضر"/>
    <x v="2"/>
    <s v="https://wforecorder.hrsd.gov.sa/Ultra/DynaAsp/vCRMQuery.aspx?sid=15874540"/>
  </r>
  <r>
    <x v="25"/>
    <d v="1899-12-30T11:05:00"/>
    <d v="1899-12-30T11:21:50"/>
    <d v="1899-12-30T00:16:50"/>
    <x v="1"/>
    <x v="0"/>
    <s v="استفسار / عنده عمال يريد قص كرت عمل لهم"/>
    <x v="12"/>
    <x v="1"/>
    <s v="عرف عن نفسه الموظف + طلب منه رقم + تأكد من رقم الاقامة + تم توضيح للعميل الاشكالية وحلها"/>
    <s v="لايوجد"/>
    <x v="3"/>
    <s v="https://wforecorder.hrsd.gov.sa/Ultra/DynaAsp/vCRMQuery.aspx?sid=15874543"/>
  </r>
  <r>
    <x v="26"/>
    <d v="1899-12-30T08:30:00"/>
    <d v="1899-12-30T08:45:35"/>
    <d v="1899-12-30T00:15:35"/>
    <x v="48"/>
    <x v="6"/>
    <s v="لا يوجد"/>
    <x v="9"/>
    <x v="0"/>
    <s v="دخول الموظف والعميل الى الجلسة + جميعهم ميوت"/>
    <s v="الموظف+العميل"/>
    <x v="0"/>
    <s v="https://wforecorder.hrsd.gov.sa/Ultra/DynaAsp/vCRMQuery.aspx?sid=15874543"/>
  </r>
  <r>
    <x v="27"/>
    <d v="1899-12-30T12:40:00"/>
    <d v="1899-12-30T12:54:15"/>
    <d v="1899-12-30T00:14:15"/>
    <x v="0"/>
    <x v="0"/>
    <s v="استفسار"/>
    <x v="13"/>
    <x v="1"/>
    <s v="الموظف فاتح الكاميرا + الصوت واضح + تم خدمة العميل بشكل ممتاز"/>
    <s v="تقنية"/>
    <x v="2"/>
    <s v="https://wforecorder.hrsd.gov.sa/Ultra/DynaAsp/vCRMQuery.aspx?sid=15874563"/>
  </r>
  <r>
    <x v="28"/>
    <d v="1899-12-30T09:15:00"/>
    <d v="1899-12-30T09:28:40"/>
    <d v="1899-12-30T00:13:40"/>
    <x v="49"/>
    <x v="9"/>
    <s v="رخصة عمل"/>
    <x v="10"/>
    <x v="1"/>
    <s v="العميل موجود + تأخر الموظف 4 دقائق + تم خدمته"/>
    <s v="الموظف"/>
    <x v="1"/>
    <s v="https://wforecorder.hrsd.gov.sa/Ultra/DynaAsp/vCRMQuery.aspx?sid=15874567"/>
  </r>
  <r>
    <x v="29"/>
    <d v="1899-12-30T10:35:00"/>
    <d v="1899-12-30T10:48:20"/>
    <d v="1899-12-30T00:13:20"/>
    <x v="39"/>
    <x v="0"/>
    <s v="مراجعة / يريد خروج نهائي"/>
    <x v="11"/>
    <x v="1"/>
    <s v="الموظف موجود بداية الجلسة + فاتح الكاميرا + انتظر العميل"/>
    <s v="لايوجد عميل"/>
    <x v="3"/>
    <s v="https://wforecorder.hrsd.gov.sa/Ultra/DynaAsp/vCRMQuery.aspx?sid=15874574"/>
  </r>
  <r>
    <x v="30"/>
    <d v="1899-12-30T11:50:00"/>
    <d v="1899-12-30T12:06:30"/>
    <d v="1899-12-30T00:16:30"/>
    <x v="42"/>
    <x v="9"/>
    <s v="استفسار / بلاغ خروج نهائي + ويريد نقل كفاله"/>
    <x v="12"/>
    <x v="1"/>
    <s v="لم يعرف عن نفسة + تم توثيق رقم الاقامة + تم خدمة العميل"/>
    <s v="المستفيد"/>
    <x v="2"/>
    <s v="https://wforecorder.hrsd.gov.sa/Ultra/DynaAsp/vCRMQuery.aspx?sid=15874579"/>
  </r>
  <r>
    <x v="31"/>
    <d v="1899-12-30T08:25:00"/>
    <d v="1899-12-30T08:39:45"/>
    <d v="1899-12-30T00:14:45"/>
    <x v="43"/>
    <x v="5"/>
    <s v="تسليم وثائق"/>
    <x v="13"/>
    <x v="1"/>
    <s v="تم التعريف عن نفسة + طلب رمز تحقق + تأكد ان العميل راضي عن الخدمة"/>
    <s v="لايوجد"/>
    <x v="0"/>
    <s v="https://wforecorder.hrsd.gov.sa/Ultra/DynaAsp/vCRMQuery.aspx?sid=15874579"/>
  </r>
  <r>
    <x v="32"/>
    <d v="1899-12-30T13:00:00"/>
    <d v="1899-12-30T13:12:25"/>
    <d v="1899-12-30T00:12:25"/>
    <x v="44"/>
    <x v="1"/>
    <s v="استفسار"/>
    <x v="10"/>
    <x v="1"/>
    <s v="العميل موجود من بداية الجلسة + دخل الموظف بعد مرور 2 دقائق"/>
    <s v="الموظف"/>
    <x v="3"/>
    <s v="https://wforecorder.hrsd.gov.sa/Ultra/DynaAsp/vCRMQuery.aspx?sid=15874586"/>
  </r>
  <r>
    <x v="33"/>
    <d v="1899-12-30T09:40:00"/>
    <d v="1899-12-30T09:55:30"/>
    <d v="1899-12-30T00:15:30"/>
    <x v="34"/>
    <x v="4"/>
    <s v="رخصة عمل"/>
    <x v="11"/>
    <x v="1"/>
    <s v="الموظف عرف عن نفسة + فاتح الكاميرا + وضح للعميل الاجراءات الصحيحة"/>
    <s v="لا يوجد"/>
    <x v="2"/>
    <s v="https://wforecorder.hrsd.gov.sa/Ultra/DynaAsp/vCRMQuery.aspx?sid=15874540"/>
  </r>
  <r>
    <x v="34"/>
    <d v="1899-12-30T10:55:00"/>
    <d v="1899-12-30T11:07:20"/>
    <d v="1899-12-30T00:12:20"/>
    <x v="36"/>
    <x v="12"/>
    <s v="بلاغات التغيب"/>
    <x v="9"/>
    <x v="1"/>
    <s v="لم يتم التعريف عن نفسها + اخذت معلومات العميل + لم تطلب تقييم الخدمة"/>
    <s v="خلل في منصة قوى"/>
    <x v="1"/>
    <s v="https://wforecorder.hrsd.gov.sa/Ultra/DynaAsp/vCRMQuery.aspx?sid=15874543"/>
  </r>
  <r>
    <x v="35"/>
    <d v="1899-12-30T11:30:00"/>
    <d v="1899-12-30T11:46:50"/>
    <d v="1899-12-30T00:16:50"/>
    <x v="50"/>
    <x v="1"/>
    <s v="استفسار / نقل كفالة"/>
    <x v="12"/>
    <x v="0"/>
    <s v="مدة المكالمة 16 دقيقة + لايوجد صوت + فيديو"/>
    <s v="تقنية"/>
    <x v="0"/>
    <s v="https://wforecorder.hrsd.gov.sa/Ultra/DynaAsp/vCRMQuery.aspx?sid=15874543"/>
  </r>
  <r>
    <x v="36"/>
    <d v="1899-12-30T08:10:00"/>
    <d v="1899-12-30T08:21:35"/>
    <d v="1899-12-30T00:11:35"/>
    <x v="51"/>
    <x v="8"/>
    <s v="طلب / خروج نهائي"/>
    <x v="13"/>
    <x v="1"/>
    <s v="دخول العميل وخروجة بسرعة + لم يكتمل الجلسة"/>
    <s v="المستفيد"/>
    <x v="3"/>
    <s v="https://wforecorder.hrsd.gov.sa/Ultra/DynaAsp/vCRMQuery.aspx?sid=15874563"/>
  </r>
  <r>
    <x v="37"/>
    <d v="1899-12-30T12:15:00"/>
    <d v="1899-12-30T12:30:40"/>
    <d v="1899-12-30T00:15:40"/>
    <x v="29"/>
    <x v="0"/>
    <s v="غير محددة"/>
    <x v="10"/>
    <x v="1"/>
    <s v="العميل بقي بالجلسة لمدة 6 دقائق + الموظف لم يحضر"/>
    <s v="الموظف لم يحضر"/>
    <x v="2"/>
    <s v="https://wforecorder.hrsd.gov.sa/Ultra/DynaAsp/vCRMQuery.aspx?sid=15874567"/>
  </r>
  <r>
    <x v="38"/>
    <d v="1899-12-30T09:25:00"/>
    <d v="1899-12-30T09:38:15"/>
    <d v="1899-12-30T00:13:15"/>
    <x v="52"/>
    <x v="3"/>
    <s v="استفسار"/>
    <x v="11"/>
    <x v="1"/>
    <s v="الموظف موجود من بداية الجلسة + العميل لم يحضر"/>
    <s v="العميل لم يحضر"/>
    <x v="1"/>
    <s v="https://wforecorder.hrsd.gov.sa/Ultra/DynaAsp/vCRMQuery.aspx?sid=15874574"/>
  </r>
  <r>
    <x v="39"/>
    <d v="1899-12-30T10:40:00"/>
    <d v="1899-12-30T10:53:50"/>
    <d v="1899-12-30T00:13:50"/>
    <x v="2"/>
    <x v="0"/>
    <s v="رخصة عمل"/>
    <x v="12"/>
    <x v="1"/>
    <s v="عرف عن نفسه الموظف + طلب منه رقم + تأكد من رقم الاقامة + تم توضيح للعميل الاشكالية وحلها"/>
    <s v="لايوجد"/>
    <x v="3"/>
    <s v="https://wforecorder.hrsd.gov.sa/Ultra/DynaAsp/vCRMQuery.aspx?sid=15874579"/>
  </r>
  <r>
    <x v="40"/>
    <d v="1899-12-30T11:15:00"/>
    <d v="1899-12-30T11:31:20"/>
    <d v="1899-12-30T00:16:20"/>
    <x v="9"/>
    <x v="3"/>
    <s v="استفسار / سجلات تجارية"/>
    <x v="13"/>
    <x v="1"/>
    <s v="دخول الموظف والعميل الى الجلسة + جميعهم ميوت"/>
    <s v="الموظف+العميل"/>
    <x v="0"/>
    <s v="https://wforecorder.hrsd.gov.sa/Ultra/DynaAsp/vCRMQuery.aspx?sid=15874579"/>
  </r>
  <r>
    <x v="8"/>
    <d v="1899-12-30T08:50:00"/>
    <d v="1899-12-30T09:04:30"/>
    <d v="1899-12-30T00:14:30"/>
    <x v="7"/>
    <x v="1"/>
    <s v="منشأءة زراعية"/>
    <x v="9"/>
    <x v="0"/>
    <s v="الموظف فاتح الكاميرا + الصوت واضح + تم خدمة العميل بشكل ممتاز"/>
    <s v="تقنية"/>
    <x v="2"/>
    <s v="https://wforecorder.hrsd.gov.sa/Ultra/DynaAsp/vCRMQuery.aspx?sid=15874586"/>
  </r>
  <r>
    <x v="41"/>
    <d v="1899-12-30T13:20:00"/>
    <d v="1899-12-30T13:33:45"/>
    <d v="1899-12-30T00:13:45"/>
    <x v="3"/>
    <x v="1"/>
    <s v="استفسار / مشكلة بالمؤوسسة"/>
    <x v="10"/>
    <x v="1"/>
    <s v="العميل موجود + تأخر الموظف 3 دقائق + تم خدمته"/>
    <s v="الموظف"/>
    <x v="1"/>
    <s v="https://wforecorder.hrsd.gov.sa/Ultra/DynaAsp/vCRMQuery.aspx?sid=15874540"/>
  </r>
  <r>
    <x v="42"/>
    <d v="1899-12-30T09:05:00"/>
    <d v="1899-12-30T09:22:15"/>
    <d v="1899-12-30T00:17:15"/>
    <x v="11"/>
    <x v="4"/>
    <s v="استفسار / انقطاع عن العمل + بلاغ تغيب"/>
    <x v="11"/>
    <x v="1"/>
    <s v="الموظف موجود بداية الجلسة + فاتح الكاميرا + انتظر العميل"/>
    <s v="لايوجد عميل"/>
    <x v="3"/>
    <s v="https://wforecorder.hrsd.gov.sa/Ultra/DynaAsp/vCRMQuery.aspx?sid=15874543"/>
  </r>
  <r>
    <x v="43"/>
    <d v="1899-12-30T10:25:00"/>
    <d v="1899-12-30T10:37:50"/>
    <d v="1899-12-30T00:12:50"/>
    <x v="12"/>
    <x v="5"/>
    <s v="تسجيل هروب - لتأخر في تسجيل العقد"/>
    <x v="12"/>
    <x v="1"/>
    <s v="لم يعرف عن نفسة + تم توثيق رقم الاقامة + تم خدمة العميل"/>
    <s v="المستفيد"/>
    <x v="2"/>
    <s v="https://wforecorder.hrsd.gov.sa/Ultra/DynaAsp/vCRMQuery.aspx?sid=15874543"/>
  </r>
  <r>
    <x v="44"/>
    <d v="1899-12-30T11:40:00"/>
    <d v="1899-12-30T11:54:20"/>
    <d v="1899-12-30T00:14:20"/>
    <x v="6"/>
    <x v="1"/>
    <s v="لا يوجد"/>
    <x v="13"/>
    <x v="1"/>
    <s v="تم التعريف عن نفسة + طلب رمز تحقق + تأكد ان العميل راضي عن الخدمة"/>
    <s v="لايوجد"/>
    <x v="0"/>
    <s v="https://wforecorder.hrsd.gov.sa/Ultra/DynaAsp/vCRMQuery.aspx?sid=15874563"/>
  </r>
  <r>
    <x v="2"/>
    <d v="1899-12-30T08:35:00"/>
    <d v="1899-12-30T08:49:25"/>
    <d v="1899-12-30T00:14:25"/>
    <x v="8"/>
    <x v="2"/>
    <s v="استفسار"/>
    <x v="10"/>
    <x v="1"/>
    <s v="العميل موجود من بداية الجلسة + دخل الموظف بعد مرور 5 دقائق"/>
    <s v="الموظف"/>
    <x v="3"/>
    <s v="https://wforecorder.hrsd.gov.sa/Ultra/DynaAsp/vCRMQuery.aspx?sid=15874567"/>
  </r>
  <r>
    <x v="45"/>
    <d v="1899-12-30T12:50:00"/>
    <d v="1899-12-30T13:03:40"/>
    <d v="1899-12-30T00:13:40"/>
    <x v="18"/>
    <x v="8"/>
    <s v="رخصة عمل"/>
    <x v="11"/>
    <x v="1"/>
    <s v="الموظف عرف عن نفسة + فاتح الكاميرا + وضح للعميل الاجراءات الصحيحة"/>
    <s v="لا يوجد"/>
    <x v="2"/>
    <s v="https://wforecorder.hrsd.gov.sa/Ultra/DynaAsp/vCRMQuery.aspx?sid=15874574"/>
  </r>
  <r>
    <x v="46"/>
    <d v="1899-12-30T09:20:00"/>
    <d v="1899-12-30T09:35:15"/>
    <d v="1899-12-30T00:15:15"/>
    <x v="17"/>
    <x v="7"/>
    <s v="تسليم وثائق"/>
    <x v="9"/>
    <x v="1"/>
    <s v="لم يتم التعريف عن نفسها + اخذت معلومات العميل + لم تطلب تقييم الخدمة"/>
    <s v="المعاملة غير احترافية نهائياً"/>
    <x v="1"/>
    <s v="https://wforecorder.hrsd.gov.sa/Ultra/DynaAsp/vCRMQuery.aspx?sid=15874579"/>
  </r>
  <r>
    <x v="47"/>
    <d v="1899-12-30T10:10:00"/>
    <d v="1899-12-30T10:21:30"/>
    <d v="1899-12-30T00:11:30"/>
    <x v="27"/>
    <x v="10"/>
    <s v="استفسار / الغاء بلاغ + نقل كفالة"/>
    <x v="12"/>
    <x v="0"/>
    <s v="مدة المكالمة 11 دقيقة + لايوجد صوت + فيديو"/>
    <s v="تقنية"/>
    <x v="0"/>
    <s v="https://wforecorder.hrsd.gov.sa/Ultra/DynaAsp/vCRMQuery.aspx?sid=15874579"/>
  </r>
  <r>
    <x v="48"/>
    <d v="1899-12-30T11:25:00"/>
    <d v="1899-12-30T11:42:45"/>
    <d v="1899-12-30T00:17:45"/>
    <x v="47"/>
    <x v="3"/>
    <s v="مراجعة / يريد خروج نهائي"/>
    <x v="13"/>
    <x v="1"/>
    <s v="دخول العميل وخروجة بسرعة + لم يكتمل الجلسة"/>
    <s v="المستفيد"/>
    <x v="3"/>
    <s v="https://wforecorder.hrsd.gov.sa/Ultra/DynaAsp/vCRMQuery.aspx?sid=15874586"/>
  </r>
  <r>
    <x v="49"/>
    <d v="1899-12-30T08:15:00"/>
    <d v="1899-12-30T08:26:20"/>
    <d v="1899-12-30T00:11:20"/>
    <x v="40"/>
    <x v="3"/>
    <s v="بلاغات التغيب"/>
    <x v="10"/>
    <x v="1"/>
    <s v="العميل بقي بالجلسة لمدة 9 دقائق + الموظف لم يحضر"/>
    <s v="الموظف لم يحضر"/>
    <x v="2"/>
    <s v="https://wforecorder.hrsd.gov.sa/Ultra/DynaAsp/vCRMQuery.aspx?sid=15874540"/>
  </r>
  <r>
    <x v="50"/>
    <d v="1899-12-30T13:30:00"/>
    <d v="1899-12-30T13:43:55"/>
    <d v="1899-12-30T00:13:55"/>
    <x v="4"/>
    <x v="0"/>
    <s v="استفسار / نقل كفالة"/>
    <x v="11"/>
    <x v="1"/>
    <s v="الموظف موجود من بداية الجلسة + العميل لم يحضر"/>
    <s v="العميل لم يحضر"/>
    <x v="1"/>
    <s v="https://wforecorder.hrsd.gov.sa/Ultra/DynaAsp/vCRMQuery.aspx?sid=15874543"/>
  </r>
  <r>
    <x v="51"/>
    <d v="1899-12-30T09:35:00"/>
    <d v="1899-12-30T09:51:40"/>
    <d v="1899-12-30T00:16:40"/>
    <x v="10"/>
    <x v="1"/>
    <s v="طلب / خروج نهائي"/>
    <x v="12"/>
    <x v="1"/>
    <s v="عرف عن نفسه الموظف + طلب منه رقم + تأكد من رقم الاقامة + تم توضيح للعميل الاشكالية وحلها"/>
    <s v="لايوجد"/>
    <x v="3"/>
    <s v="https://wforecorder.hrsd.gov.sa/Ultra/DynaAsp/vCRMQuery.aspx?sid=15874543"/>
  </r>
  <r>
    <x v="52"/>
    <d v="1899-12-30T10:50:00"/>
    <d v="1899-12-30T11:02:25"/>
    <d v="1899-12-30T00:12:25"/>
    <x v="5"/>
    <x v="0"/>
    <s v="استفسار"/>
    <x v="13"/>
    <x v="1"/>
    <s v="دخول الموظف والعميل الى الجلسة + جميعهم ميوت"/>
    <s v="الموظف+العميل"/>
    <x v="0"/>
    <s v="https://wforecorder.hrsd.gov.sa/Ultra/DynaAsp/vCRMQuery.aspx?sid=15874563"/>
  </r>
  <r>
    <x v="53"/>
    <d v="1899-12-30T11:05:00"/>
    <d v="1899-12-30T11:21:50"/>
    <d v="1899-12-30T00:16:50"/>
    <x v="15"/>
    <x v="4"/>
    <s v="رخصة عمل"/>
    <x v="9"/>
    <x v="0"/>
    <s v="الموظف فاتح الكاميرا + الصوت واضح + تم خدمة العميل بشكل ممتاز"/>
    <s v="تقنية"/>
    <x v="2"/>
    <s v="https://wforecorder.hrsd.gov.sa/Ultra/DynaAsp/vCRMQuery.aspx?sid=15874567"/>
  </r>
  <r>
    <x v="54"/>
    <d v="1899-12-30T08:40:00"/>
    <d v="1899-12-30T08:53:30"/>
    <d v="1899-12-30T00:13:30"/>
    <x v="1"/>
    <x v="0"/>
    <s v="استفسار / سجلات تجارية"/>
    <x v="10"/>
    <x v="1"/>
    <s v="العميل موجود + تأخر الموظف 6 دقائق + تم خدمته"/>
    <s v="الموظف"/>
    <x v="1"/>
    <s v="https://wforecorder.hrsd.gov.sa/Ultra/DynaAsp/vCRMQuery.aspx?sid=15874574"/>
  </r>
  <r>
    <x v="55"/>
    <d v="1899-12-30T12:25:00"/>
    <d v="1899-12-30T12:39:15"/>
    <d v="1899-12-30T00:14:15"/>
    <x v="48"/>
    <x v="6"/>
    <s v="غير محددة"/>
    <x v="11"/>
    <x v="1"/>
    <s v="الموظف موجود بداية الجلسة + فاتح الكاميرا + انتظر العميل"/>
    <s v="لايوجد عميل"/>
    <x v="3"/>
    <s v="https://wforecorder.hrsd.gov.sa/Ultra/DynaAsp/vCRMQuery.aspx?sid=15874579"/>
  </r>
  <r>
    <x v="56"/>
    <d v="1899-12-30T09:00:00"/>
    <d v="1899-12-30T09:15:40"/>
    <d v="1899-12-30T00:15:40"/>
    <x v="0"/>
    <x v="0"/>
    <s v="استفسار / مشكلة بالمؤوسسة"/>
    <x v="12"/>
    <x v="1"/>
    <s v="لم يعرف عن نفسة + تم توثيق رقم الاقامة + تم خدمة العميل"/>
    <s v="المستفيد"/>
    <x v="2"/>
    <s v="https://wforecorder.hrsd.gov.sa/Ultra/DynaAsp/vCRMQuery.aspx?sid=15874579"/>
  </r>
  <r>
    <x v="57"/>
    <d v="1899-12-30T10:30:00"/>
    <d v="1899-12-30T10:44:50"/>
    <d v="1899-12-30T00:14:50"/>
    <x v="49"/>
    <x v="9"/>
    <s v="منشأءة زراعية"/>
    <x v="13"/>
    <x v="1"/>
    <s v="تم التعريف عن نفسة + طلب رمز تحقق + تأكد ان العميل راضي عن الخدمة"/>
    <s v="لايوجد"/>
    <x v="0"/>
    <s v="https://wforecorder.hrsd.gov.sa/Ultra/DynaAsp/vCRMQuery.aspx?sid=15874586"/>
  </r>
  <r>
    <x v="58"/>
    <d v="1899-12-30T11:45:00"/>
    <d v="1899-12-30T11:58:20"/>
    <d v="1899-12-30T00:13:20"/>
    <x v="39"/>
    <x v="0"/>
    <s v="استفسار / انقطاع عن العمل + بلاغ تغيب"/>
    <x v="10"/>
    <x v="1"/>
    <s v="العميل موجود من بداية الجلسة + دخل الموظف بعد مرور 4 دقائق"/>
    <s v="الموظف"/>
    <x v="3"/>
    <s v="https://wforecorder.hrsd.gov.sa/Ultra/DynaAsp/vCRMQuery.aspx?sid=15874540"/>
  </r>
  <r>
    <x v="59"/>
    <d v="1899-12-30T08:20:00"/>
    <d v="1899-12-30T08:37:15"/>
    <d v="1899-12-30T00:17:15"/>
    <x v="42"/>
    <x v="9"/>
    <s v="تسليم وثائق"/>
    <x v="11"/>
    <x v="1"/>
    <s v="الموظف عرف عن نفسة + فاتح الكاميرا + وضح للعميل الاجراءات الصحيحة"/>
    <s v="لا يوجد"/>
    <x v="2"/>
    <s v="https://wforecorder.hrsd.gov.sa/Ultra/DynaAsp/vCRMQuery.aspx?sid=15874543"/>
  </r>
  <r>
    <x v="60"/>
    <d v="1899-12-30T12:55:00"/>
    <d v="1899-12-30T13:07:30"/>
    <d v="1899-12-30T00:12:30"/>
    <x v="43"/>
    <x v="5"/>
    <s v="استفسار / بلاغ خروج نهائي + ويريد نقل كفاله"/>
    <x v="9"/>
    <x v="1"/>
    <s v="لم يتم التعريف عن نفسها + اخذت معلومات العميل + لم تطلب تقييم الخدمة"/>
    <s v="خلل في منصة قوى"/>
    <x v="1"/>
    <s v="https://wforecorder.hrsd.gov.sa/Ultra/DynaAsp/vCRMQuery.aspx?sid=15874543"/>
  </r>
  <r>
    <x v="61"/>
    <d v="1899-12-30T09:10:00"/>
    <d v="1899-12-30T09:26:45"/>
    <d v="1899-12-30T00:16:45"/>
    <x v="44"/>
    <x v="1"/>
    <s v="رخصة عمل"/>
    <x v="12"/>
    <x v="0"/>
    <s v="مدة المكالمة 16 دقيقة + لايوجد صوت + فيديو"/>
    <s v="تقنية"/>
    <x v="0"/>
    <s v="https://wforecorder.hrsd.gov.sa/Ultra/DynaAsp/vCRMQuery.aspx?sid=15874563"/>
  </r>
  <r>
    <x v="62"/>
    <d v="1899-12-30T10:25:00"/>
    <d v="1899-12-30T10:36:20"/>
    <d v="1899-12-30T00:11:20"/>
    <x v="34"/>
    <x v="4"/>
    <s v="تسجيل هروب - لتأخر في تسجيل العقد"/>
    <x v="13"/>
    <x v="1"/>
    <s v="دخول العميل وخروجة بسرعة + لم يكتمل الجلسة"/>
    <s v="المستفيد"/>
    <x v="3"/>
    <s v="https://wforecorder.hrsd.gov.sa/Ultra/DynaAsp/vCRMQuery.aspx?sid=15874567"/>
  </r>
  <r>
    <x v="6"/>
    <d v="1899-12-30T11:40:00"/>
    <d v="1899-12-30T11:51:55"/>
    <d v="1899-12-30T00:11:55"/>
    <x v="36"/>
    <x v="12"/>
    <s v="لا يوجد"/>
    <x v="10"/>
    <x v="1"/>
    <s v="العميل بقي بالجلسة لمدة 7 دقائق + الموظف لم يحضر"/>
    <s v="الموظف لم يحضر"/>
    <x v="2"/>
    <s v="https://wforecorder.hrsd.gov.sa/Ultra/DynaAsp/vCRMQuery.aspx?sid=15874574"/>
  </r>
  <r>
    <x v="63"/>
    <d v="1899-12-30T08:30:00"/>
    <d v="1899-12-30T08:47:40"/>
    <d v="1899-12-30T00:17:40"/>
    <x v="50"/>
    <x v="1"/>
    <s v="استفسار"/>
    <x v="11"/>
    <x v="1"/>
    <s v="الموظف موجود من بداية الجلسة + العميل لم يحضر"/>
    <s v="العميل لم يحضر"/>
    <x v="1"/>
    <s v="https://wforecorder.hrsd.gov.sa/Ultra/DynaAsp/vCRMQuery.aspx?sid=15874579"/>
  </r>
  <r>
    <x v="64"/>
    <d v="1899-12-30T13:15:00"/>
    <d v="1899-12-30T13:28:35"/>
    <d v="1899-12-30T00:13:35"/>
    <x v="51"/>
    <x v="8"/>
    <s v="رخصة عمل"/>
    <x v="12"/>
    <x v="1"/>
    <s v="عرف عن نفسه الموظف + طلب منه رقم + تأكد من رقم الاقامة + تم توضيح للعميل الاشكالية وحلها"/>
    <s v="لايوجد"/>
    <x v="3"/>
    <s v="https://wforecorder.hrsd.gov.sa/Ultra/DynaAsp/vCRMQuery.aspx?sid=15874579"/>
  </r>
  <r>
    <x v="65"/>
    <d v="1899-12-30T09:45:00"/>
    <d v="1899-12-30T10:01:20"/>
    <d v="1899-12-30T00:16:20"/>
    <x v="29"/>
    <x v="0"/>
    <s v="بلاغات التغيب"/>
    <x v="13"/>
    <x v="1"/>
    <s v="دخول الموظف والعميل الى الجلسة + جميعهم ميوت"/>
    <s v="الموظف+العميل"/>
    <x v="0"/>
    <s v="https://wforecorder.hrsd.gov.sa/Ultra/DynaAsp/vCRMQuery.aspx?sid=15874586"/>
  </r>
  <r>
    <x v="66"/>
    <d v="1899-12-30T10:15:00"/>
    <d v="1899-12-30T10:27:45"/>
    <d v="1899-12-30T00:12:45"/>
    <x v="52"/>
    <x v="3"/>
    <s v="طلب / خروج نهائي"/>
    <x v="9"/>
    <x v="0"/>
    <s v="الموظف فاتح الكاميرا + الصوت واضح + تم خدمة العميل بشكل ممتاز"/>
    <s v="تقنية"/>
    <x v="2"/>
    <s v="https://wforecorder.hrsd.gov.sa/Ultra/DynaAsp/vCRMQuery.aspx?sid=15874540"/>
  </r>
  <r>
    <x v="67"/>
    <d v="1899-12-30T11:20:00"/>
    <d v="1899-12-30T11:33:50"/>
    <d v="1899-12-30T00:13:50"/>
    <x v="2"/>
    <x v="0"/>
    <s v="استفسار / عنده عمال يريد قص كرت عمل لهم"/>
    <x v="10"/>
    <x v="1"/>
    <s v="العميل موجود + تأخر الموظف 8 دقائق + تم خدمته"/>
    <s v="الموظف"/>
    <x v="1"/>
    <s v="https://wforecorder.hrsd.gov.sa/Ultra/DynaAsp/vCRMQuery.aspx?sid=15874543"/>
  </r>
  <r>
    <x v="68"/>
    <d v="1899-12-30T08:05:00"/>
    <d v="1899-12-30T08:20:30"/>
    <d v="1899-12-30T00:15:30"/>
    <x v="9"/>
    <x v="3"/>
    <s v="غير محددة"/>
    <x v="11"/>
    <x v="1"/>
    <s v="الموظف موجود بداية الجلسة + فاتح الكاميرا + انتظر العميل"/>
    <s v="لايوجد عميل"/>
    <x v="3"/>
    <s v="https://wforecorder.hrsd.gov.sa/Ultra/DynaAsp/vCRMQuery.aspx?sid=15874543"/>
  </r>
  <r>
    <x v="69"/>
    <d v="1899-12-30T12:35:00"/>
    <d v="1899-12-30T12:49:25"/>
    <d v="1899-12-30T00:14:25"/>
    <x v="7"/>
    <x v="1"/>
    <s v="استفسار"/>
    <x v="12"/>
    <x v="1"/>
    <s v="لم يعرف عن نفسة + تم توثيق رقم الاقامة + تم خدمة العميل"/>
    <s v="المستفيد"/>
    <x v="2"/>
    <s v="https://wforecorder.hrsd.gov.sa/Ultra/DynaAsp/vCRMQuery.aspx?sid=15874563"/>
  </r>
  <r>
    <x v="70"/>
    <d v="1899-12-30T09:50:00"/>
    <d v="1899-12-30T10:04:15"/>
    <d v="1899-12-30T00:14:15"/>
    <x v="3"/>
    <x v="1"/>
    <s v="رخصة عمل"/>
    <x v="13"/>
    <x v="1"/>
    <s v="تم التعريف عن نفسة + طلب رمز تحقق + تأكد ان العميل راضي عن الخدمة"/>
    <s v="لايوجد"/>
    <x v="0"/>
    <s v="https://wforecorder.hrsd.gov.sa/Ultra/DynaAsp/vCRMQuery.aspx?sid=15874567"/>
  </r>
  <r>
    <x v="71"/>
    <d v="1899-12-30T10:05:00"/>
    <d v="1899-12-30T10:22:40"/>
    <d v="1899-12-30T00:17:40"/>
    <x v="11"/>
    <x v="4"/>
    <s v="استفسار / نقل كفالة"/>
    <x v="10"/>
    <x v="1"/>
    <s v="العميل موجود من بداية الجلسة + دخل الموظف بعد مرور 9 دقائق"/>
    <s v="الموظف"/>
    <x v="3"/>
    <s v="https://wforecorder.hrsd.gov.sa/Ultra/DynaAsp/vCRMQuery.aspx?sid=15874574"/>
  </r>
  <r>
    <x v="72"/>
    <d v="1899-12-30T11:30:00"/>
    <d v="1899-12-30T11:42:15"/>
    <d v="1899-12-30T00:12:15"/>
    <x v="12"/>
    <x v="5"/>
    <s v="تسليم وثائق"/>
    <x v="11"/>
    <x v="1"/>
    <s v="الموظف عرف عن نفسة + فاتح الكاميرا + وضح للعميل الاجراءات الصحيحة"/>
    <s v="لا يوجد"/>
    <x v="2"/>
    <s v="https://wforecorder.hrsd.gov.sa/Ultra/DynaAsp/vCRMQuery.aspx?sid=15874579"/>
  </r>
  <r>
    <x v="73"/>
    <d v="1899-12-30T08:45:00"/>
    <d v="1899-12-30T08:58:50"/>
    <d v="1899-12-30T00:13:50"/>
    <x v="6"/>
    <x v="1"/>
    <s v="استفسار / سجلات تجارية"/>
    <x v="9"/>
    <x v="1"/>
    <s v="لم يتم التعريف عن نفسها + اخذت معلومات العميل + لم تطلب تقييم الخدمة"/>
    <s v="المعاملة غير احترافية نهائياً"/>
    <x v="1"/>
    <s v="https://wforecorder.hrsd.gov.sa/Ultra/DynaAsp/vCRMQuery.aspx?sid=15874579"/>
  </r>
  <r>
    <x v="74"/>
    <d v="1899-12-30T13:00:00"/>
    <d v="1899-12-30T13:16:30"/>
    <d v="1899-12-30T00:16:30"/>
    <x v="8"/>
    <x v="2"/>
    <s v="منشأءة زراعية"/>
    <x v="12"/>
    <x v="0"/>
    <s v="مدة المكالمة 16 دقيقة + لايوجد صوت + فيديو"/>
    <s v="تقنية"/>
    <x v="0"/>
    <s v="https://wforecorder.hrsd.gov.sa/Ultra/DynaAsp/vCRMQuery.aspx?sid=15874586"/>
  </r>
  <r>
    <x v="75"/>
    <d v="1899-12-30T09:15:00"/>
    <d v="1899-12-30T09:26:40"/>
    <d v="1899-12-30T00:11:40"/>
    <x v="18"/>
    <x v="8"/>
    <s v="استفسار / مشكلة بالمؤوسسة"/>
    <x v="13"/>
    <x v="1"/>
    <s v="دخول العميل وخروجة بسرعة + لم يكتمل الجلسة"/>
    <s v="المستفيد"/>
    <x v="3"/>
    <s v="https://wforecorder.hrsd.gov.sa/Ultra/DynaAsp/vCRMQuery.aspx?sid=15874540"/>
  </r>
  <r>
    <x v="76"/>
    <d v="1899-12-30T10:30:00"/>
    <d v="1899-12-30T10:41:25"/>
    <d v="1899-12-30T00:11:25"/>
    <x v="17"/>
    <x v="7"/>
    <s v="رخصة عمل"/>
    <x v="10"/>
    <x v="1"/>
    <s v="العميل بقي بالجلسة لمدة 5 دقائق + الموظف لم يحضر"/>
    <s v="الموظف لم يحضر"/>
    <x v="2"/>
    <s v="https://wforecorder.hrsd.gov.sa/Ultra/DynaAsp/vCRMQuery.aspx?sid=15874543"/>
  </r>
  <r>
    <x v="77"/>
    <d v="1899-12-30T11:50:00"/>
    <d v="1899-12-30T12:07:15"/>
    <d v="1899-12-30T00:17:15"/>
    <x v="27"/>
    <x v="10"/>
    <s v="استفسار / الغاء بلاغ + نقل كفالة"/>
    <x v="11"/>
    <x v="1"/>
    <s v="الموظف موجود من بداية الجلسة + العميل لم يحضر"/>
    <s v="العميل لم يحضر"/>
    <x v="1"/>
    <s v="https://wforecorder.hrsd.gov.sa/Ultra/DynaAsp/vCRMQuery.aspx?sid=15874543"/>
  </r>
  <r>
    <x v="78"/>
    <d v="1899-12-30T08:20:00"/>
    <d v="1899-12-30T08:33:50"/>
    <d v="1899-12-30T00:13:50"/>
    <x v="47"/>
    <x v="3"/>
    <s v="بلاغات التغيب"/>
    <x v="12"/>
    <x v="1"/>
    <s v="عرف عن نفسه الموظف + طلب منه رقم + تأكد من رقم الاقامة + تم توضيح للعميل الاشكالية وحلها"/>
    <s v="لايوجد"/>
    <x v="3"/>
    <s v="https://wforecorder.hrsd.gov.sa/Ultra/DynaAsp/vCRMQuery.aspx?sid=15874563"/>
  </r>
  <r>
    <x v="0"/>
    <d v="1899-12-30T12:45:00"/>
    <d v="1899-12-30T13:01:30"/>
    <d v="1899-12-30T00:16:30"/>
    <x v="40"/>
    <x v="3"/>
    <s v="طلب / خروج نهائي"/>
    <x v="13"/>
    <x v="1"/>
    <s v="دخول الموظف والعميل الى الجلسة + جميعهم ميوت"/>
    <s v="الموظف+العميل"/>
    <x v="0"/>
    <s v="https://wforecorder.hrsd.gov.sa/Ultra/DynaAsp/vCRMQuery.aspx?sid=15874567"/>
  </r>
  <r>
    <x v="79"/>
    <d v="1899-12-30T09:25:00"/>
    <d v="1899-12-30T09:38:45"/>
    <d v="1899-12-30T00:13:45"/>
    <x v="4"/>
    <x v="0"/>
    <s v="استفسار / انقطاع عن العمل + بلاغ تغيب"/>
    <x v="9"/>
    <x v="0"/>
    <s v="الموظف فاتح الكاميرا + الصوت واضح + تم خدمة العميل بشكل ممتاز"/>
    <s v="تقنية"/>
    <x v="2"/>
    <s v="https://wforecorder.hrsd.gov.sa/Ultra/DynaAsp/vCRMQuery.aspx?sid=15874574"/>
  </r>
  <r>
    <x v="80"/>
    <d v="1899-12-30T10:40:00"/>
    <d v="1899-12-30T10:52:20"/>
    <d v="1899-12-30T00:12:20"/>
    <x v="10"/>
    <x v="1"/>
    <s v="تسجيل هروب - لتأخر في تسجيل العقد"/>
    <x v="10"/>
    <x v="1"/>
    <s v="العميل موجود + تأخر الموظف 2 دقائق + تم خدمته"/>
    <s v="الموظف"/>
    <x v="1"/>
    <s v="https://wforecorder.hrsd.gov.sa/Ultra/DynaAsp/vCRMQuery.aspx?sid=15874579"/>
  </r>
  <r>
    <x v="81"/>
    <d v="1899-12-30T11:10:00"/>
    <d v="1899-12-30T11:27:55"/>
    <d v="1899-12-30T00:17:55"/>
    <x v="5"/>
    <x v="0"/>
    <s v="لا يوجد"/>
    <x v="11"/>
    <x v="1"/>
    <s v="الموظف موجود بداية الجلسة + فاتح الكاميرا + انتظر العميل"/>
    <s v="لايوجد عميل"/>
    <x v="3"/>
    <s v="https://wforecorder.hrsd.gov.sa/Ultra/DynaAsp/vCRMQuery.aspx?sid=15874579"/>
  </r>
  <r>
    <x v="82"/>
    <d v="1899-12-30T08:55:00"/>
    <d v="1899-12-30T09:08:30"/>
    <d v="1899-12-30T00:13:30"/>
    <x v="15"/>
    <x v="4"/>
    <s v="استفسار"/>
    <x v="12"/>
    <x v="1"/>
    <s v="لم يعرف عن نفسة + تم توثيق رقم الاقامة + تم خدمة العميل"/>
    <s v="المستفيد"/>
    <x v="2"/>
    <s v="https://wforecorder.hrsd.gov.sa/Ultra/DynaAsp/vCRMQuery.aspx?sid=15874586"/>
  </r>
  <r>
    <x v="83"/>
    <d v="1899-12-30T13:25:00"/>
    <d v="1899-12-30T13:39:40"/>
    <d v="1899-12-30T00:14:40"/>
    <x v="1"/>
    <x v="0"/>
    <s v="رخصة عمل"/>
    <x v="13"/>
    <x v="1"/>
    <s v="تم التعريف عن نفسة + طلب رمز تحقق + تأكد ان العميل راضي عن الخدمة"/>
    <s v="لايوجد"/>
    <x v="0"/>
    <s v="https://wforecorder.hrsd.gov.sa/Ultra/DynaAsp/vCRMQuery.aspx?sid=15874540"/>
  </r>
  <r>
    <x v="84"/>
    <d v="1899-12-30T09:05:00"/>
    <d v="1899-12-30T09:21:35"/>
    <d v="1899-12-30T00:16:35"/>
    <x v="48"/>
    <x v="6"/>
    <s v="استفسار / بلاغ خروج نهائي + ويريد نقل كفاله"/>
    <x v="10"/>
    <x v="1"/>
    <s v="العميل موجود من بداية الجلسة + دخل الموظف بعد مرور 6 دقائق"/>
    <s v="الموظف"/>
    <x v="3"/>
    <s v="https://wforecorder.hrsd.gov.sa/Ultra/DynaAsp/vCRMQuery.aspx?sid=15874543"/>
  </r>
  <r>
    <x v="85"/>
    <d v="1899-12-30T10:20:00"/>
    <d v="1899-12-30T10:31:15"/>
    <d v="1899-12-30T00:11:15"/>
    <x v="0"/>
    <x v="0"/>
    <s v="تسليم وثائق"/>
    <x v="11"/>
    <x v="1"/>
    <s v="الموظف عرف عن نفسة + فاتح الكاميرا + وضح للعميل الاجراءات الصحيحة"/>
    <s v="لا يوجد"/>
    <x v="2"/>
    <s v="https://wforecorder.hrsd.gov.sa/Ultra/DynaAsp/vCRMQuery.aspx?sid=15874543"/>
  </r>
  <r>
    <x v="86"/>
    <d v="1899-12-30T11:35:00"/>
    <d v="1899-12-30T11:48:50"/>
    <d v="1899-12-30T00:13:50"/>
    <x v="49"/>
    <x v="9"/>
    <s v="غير محددة"/>
    <x v="9"/>
    <x v="1"/>
    <s v="لم يتم التعريف عن نفسها + اخذت معلومات العميل + لم تطلب تقييم الخدمة"/>
    <s v="خلل في منصة قوى"/>
    <x v="1"/>
    <s v="https://wforecorder.hrsd.gov.sa/Ultra/DynaAsp/vCRMQuery.aspx?sid=15874563"/>
  </r>
  <r>
    <x v="87"/>
    <d v="1899-12-30T08:10:00"/>
    <d v="1899-12-30T08:26:45"/>
    <d v="1899-12-30T00:16:45"/>
    <x v="39"/>
    <x v="0"/>
    <s v="استفسار / نقل كفالة"/>
    <x v="12"/>
    <x v="0"/>
    <s v="مدة المكالمة 16 دقيقة + لايوجد صوت + فيديو"/>
    <s v="تقنية"/>
    <x v="0"/>
    <s v="https://wforecorder.hrsd.gov.sa/Ultra/DynaAsp/vCRMQuery.aspx?sid=15874567"/>
  </r>
  <r>
    <x v="88"/>
    <d v="1899-12-30T12:50:00"/>
    <d v="1899-12-30T13:02:25"/>
    <d v="1899-12-30T00:12:25"/>
    <x v="42"/>
    <x v="9"/>
    <s v="منشأءة زراعية"/>
    <x v="13"/>
    <x v="1"/>
    <s v="دخول العميل وخروجة بسرعة + لم يكتمل الجلسة"/>
    <s v="المستفيد"/>
    <x v="3"/>
    <s v="https://wforecorder.hrsd.gov.sa/Ultra/DynaAsp/vCRMQuery.aspx?sid=15874574"/>
  </r>
  <r>
    <x v="89"/>
    <d v="1899-12-30T09:35:00"/>
    <d v="1899-12-30T09:46:50"/>
    <d v="1899-12-30T00:11:50"/>
    <x v="43"/>
    <x v="5"/>
    <s v="استفسار"/>
    <x v="10"/>
    <x v="1"/>
    <s v="العميل بقي بالجلسة لمدة 4 دقائق + الموظف لم يحضر"/>
    <s v="الموظف لم يحضر"/>
    <x v="2"/>
    <s v="https://wforecorder.hrsd.gov.sa/Ultra/DynaAsp/vCRMQuery.aspx?sid=15874579"/>
  </r>
  <r>
    <x v="90"/>
    <d v="1899-12-30T10:55:00"/>
    <d v="1899-12-30T11:12:40"/>
    <d v="1899-12-30T00:17:40"/>
    <x v="44"/>
    <x v="1"/>
    <s v="رخصة عمل"/>
    <x v="11"/>
    <x v="1"/>
    <s v="الموظف موجود من بداية الجلسة + العميل لم يحضر"/>
    <s v="العميل لم يحضر"/>
    <x v="1"/>
    <s v="https://wforecorder.hrsd.gov.sa/Ultra/DynaAsp/vCRMQuery.aspx?sid=15874579"/>
  </r>
  <r>
    <x v="91"/>
    <d v="1899-12-30T11:25:00"/>
    <d v="1899-12-30T11:38:30"/>
    <d v="1899-12-30T00:13:30"/>
    <x v="34"/>
    <x v="4"/>
    <s v="بلاغات التغيب"/>
    <x v="12"/>
    <x v="1"/>
    <s v="عرف عن نفسه الموظف + طلب منه رقم + تأكد من رقم الاقامة + تم توضيح للعميل الاشكالية وحلها"/>
    <s v="لايوجد"/>
    <x v="3"/>
    <s v="https://wforecorder.hrsd.gov.sa/Ultra/DynaAsp/vCRMQuery.aspx?sid=15874586"/>
  </r>
  <r>
    <x v="1"/>
    <d v="1899-12-30T08:30:00"/>
    <d v="1899-12-30T08:47:20"/>
    <d v="1899-12-30T00:17:20"/>
    <x v="36"/>
    <x v="12"/>
    <s v="استفسار / سجلات تجارية"/>
    <x v="13"/>
    <x v="1"/>
    <s v="دخول الموظف والعميل الى الجلسة + جميعهم ميوت"/>
    <s v="الموظف+العميل"/>
    <x v="0"/>
    <s v="https://wforecorder.hrsd.gov.sa/Ultra/DynaAsp/vCRMQuery.aspx?sid=15874540"/>
  </r>
  <r>
    <x v="15"/>
    <d v="1899-12-30T13:10:00"/>
    <d v="1899-12-30T13:23:15"/>
    <d v="1899-12-30T00:13:15"/>
    <x v="50"/>
    <x v="1"/>
    <s v="طلب / خروج نهائي"/>
    <x v="9"/>
    <x v="0"/>
    <s v="الموظف فاتح الكاميرا + الصوت واضح + تم خدمة العميل بشكل ممتاز"/>
    <s v="تقنية"/>
    <x v="2"/>
    <s v="https://wforecorder.hrsd.gov.sa/Ultra/DynaAsp/vCRMQuery.aspx?sid=15874543"/>
  </r>
  <r>
    <x v="3"/>
    <d v="1899-12-30T09:40:00"/>
    <d v="1899-12-30T09:53:35"/>
    <d v="1899-12-30T00:13:35"/>
    <x v="51"/>
    <x v="8"/>
    <s v="استفسار / عنده عمال يريد قص كرت عمل لهم"/>
    <x v="10"/>
    <x v="1"/>
    <s v="العميل موجود + تأخر الموظف 7 دقائق + تم خدمته"/>
    <s v="الموظف"/>
    <x v="1"/>
    <s v="https://wforecorder.hrsd.gov.sa/Ultra/DynaAsp/vCRMQuery.aspx?sid=15874543"/>
  </r>
  <r>
    <x v="14"/>
    <d v="1899-12-30T10:15:00"/>
    <d v="1899-12-30T10:31:50"/>
    <d v="1899-12-30T00:16:50"/>
    <x v="29"/>
    <x v="0"/>
    <s v="مراجعة / يريد خروج نهائي"/>
    <x v="11"/>
    <x v="1"/>
    <s v="الموظف موجود بداية الجلسة + فاتح الكاميرا + انتظر العميل"/>
    <s v="لايوجد عميل"/>
    <x v="3"/>
    <s v="https://wforecorder.hrsd.gov.sa/Ultra/DynaAsp/vCRMQuery.aspx?sid=15874563"/>
  </r>
  <r>
    <x v="25"/>
    <d v="1899-12-30T11:45:00"/>
    <d v="1899-12-30T11:58:20"/>
    <d v="1899-12-30T00:13:20"/>
    <x v="52"/>
    <x v="3"/>
    <s v="استفسار"/>
    <x v="12"/>
    <x v="1"/>
    <s v="لم يعرف عن نفسة + تم توثيق رقم الاقامة + تم خدمة العميل"/>
    <s v="المستفيد"/>
    <x v="2"/>
    <s v="https://wforecorder.hrsd.gov.sa/Ultra/DynaAsp/vCRMQuery.aspx?sid=15874567"/>
  </r>
  <r>
    <x v="37"/>
    <d v="1899-12-30T08:25:00"/>
    <d v="1899-12-30T08:40:55"/>
    <d v="1899-12-30T00:15:55"/>
    <x v="2"/>
    <x v="0"/>
    <s v="رخصة عمل"/>
    <x v="13"/>
    <x v="1"/>
    <s v="تم التعريف عن نفسة + طلب رمز تحقق + تأكد ان العميل راضي عن الخدمة"/>
    <s v="لايوجد"/>
    <x v="0"/>
    <s v="https://wforecorder.hrsd.gov.sa/Ultra/DynaAsp/vCRMQuery.aspx?sid=15874574"/>
  </r>
  <r>
    <x v="18"/>
    <d v="1899-12-30T12:30:00"/>
    <d v="1899-12-30T12:46:45"/>
    <d v="1899-12-30T00:16:45"/>
    <x v="9"/>
    <x v="3"/>
    <s v="استفسار / مشكلة بالمؤوسسة"/>
    <x v="10"/>
    <x v="1"/>
    <s v="العميل موجود من بداية الجلسة + دخل الموظف بعد مرور 3 دقائق"/>
    <s v="الموظف"/>
    <x v="3"/>
    <s v="https://wforecorder.hrsd.gov.sa/Ultra/DynaAsp/vCRMQuery.aspx?sid=15874579"/>
  </r>
  <r>
    <x v="5"/>
    <d v="1899-12-30T09:50:00"/>
    <d v="1899-12-30T10:01:30"/>
    <d v="1899-12-30T00:11:30"/>
    <x v="7"/>
    <x v="1"/>
    <s v="تسليم وثائق"/>
    <x v="11"/>
    <x v="1"/>
    <s v="الموظف عرف عن نفسة + فاتح الكاميرا + وضح للعميل الاجراءات الصحيحة"/>
    <s v="لا يوجد"/>
    <x v="2"/>
    <s v="https://wforecorder.hrsd.gov.sa/Ultra/DynaAsp/vCRMQuery.aspx?sid=15874579"/>
  </r>
  <r>
    <x v="17"/>
    <d v="1899-12-30T10:35:00"/>
    <d v="1899-12-30T10:48:40"/>
    <d v="1899-12-30T00:13:40"/>
    <x v="3"/>
    <x v="1"/>
    <s v="استفسار / الغاء بلاغ + نقل كفالة"/>
    <x v="9"/>
    <x v="1"/>
    <s v="لم يتم التعريف عن نفسها + اخذت معلومات العميل + لم تطلب تقييم الخدمة"/>
    <s v="المعاملة غير احترافية نهائياً"/>
    <x v="1"/>
    <s v="https://wforecorder.hrsd.gov.sa/Ultra/DynaAsp/vCRMQuery.aspx?sid=15874586"/>
  </r>
  <r>
    <x v="29"/>
    <d v="1899-12-30T11:20:00"/>
    <d v="1899-12-30T11:37:25"/>
    <d v="1899-12-30T00:17:25"/>
    <x v="11"/>
    <x v="4"/>
    <s v="غير محددة"/>
    <x v="12"/>
    <x v="0"/>
    <s v="مدة المكالمة 17 دقيقة + لايوجد صوت + فيديو"/>
    <s v="تقنية"/>
    <x v="0"/>
    <s v="https://wforecorder.hrsd.gov.sa/Ultra/DynaAsp/vCRMQuery.aspx?sid=15874540"/>
  </r>
  <r>
    <x v="8"/>
    <d v="1899-12-30T08:15:00"/>
    <d v="1899-12-30T08:26:35"/>
    <d v="1899-12-30T00:11:35"/>
    <x v="12"/>
    <x v="5"/>
    <s v="استفسار / انقطاع عن العمل + بلاغ تغيب"/>
    <x v="13"/>
    <x v="1"/>
    <s v="دخول العميل وخروجة بسرعة + لم يكتمل الجلسة"/>
    <s v="المستفيد"/>
    <x v="3"/>
    <s v="https://wforecorder.hrsd.gov.sa/Ultra/DynaAsp/vCRMQuery.aspx?sid=15874543"/>
  </r>
  <r>
    <x v="41"/>
    <d v="1899-12-30T13:05:00"/>
    <d v="1899-12-30T13:16:50"/>
    <d v="1899-12-30T00:11:50"/>
    <x v="6"/>
    <x v="1"/>
    <s v="تسجيل هروب - لتأخر في تسجيل العقد"/>
    <x v="10"/>
    <x v="1"/>
    <s v="العميل بقي بالجلسة لمدة 6 دقائق + الموظف لم يحضر"/>
    <s v="الموظف لم يحضر"/>
    <x v="2"/>
    <s v="https://wforecorder.hrsd.gov.sa/Ultra/DynaAsp/vCRMQuery.aspx?sid=15874543"/>
  </r>
  <r>
    <x v="88"/>
    <d v="1899-12-30T09:30:00"/>
    <d v="1899-12-30T09:47:15"/>
    <d v="1899-12-30T00:17:15"/>
    <x v="8"/>
    <x v="2"/>
    <s v="لا يوجد"/>
    <x v="11"/>
    <x v="1"/>
    <s v="الموظف موجود من بداية الجلسة + العميل لم يحضر"/>
    <s v="العميل لم يحضر"/>
    <x v="1"/>
    <s v="https://wforecorder.hrsd.gov.sa/Ultra/DynaAsp/vCRMQuery.aspx?sid=15874563"/>
  </r>
  <r>
    <x v="89"/>
    <d v="1899-12-30T10:45:00"/>
    <d v="1899-12-30T10:58:25"/>
    <d v="1899-12-30T00:13:25"/>
    <x v="18"/>
    <x v="8"/>
    <s v="رخصة عمل"/>
    <x v="12"/>
    <x v="1"/>
    <s v="عرف عن نفسه الموظف + طلب منه رقم + تأكد من رقم الاقامة + تم توضيح للعميل الاشكالية وحلها"/>
    <s v="لايوجد"/>
    <x v="3"/>
    <s v="https://wforecorder.hrsd.gov.sa/Ultra/DynaAsp/vCRMQuery.aspx?sid=15874567"/>
  </r>
  <r>
    <x v="90"/>
    <d v="1899-12-30T11:10:00"/>
    <d v="1899-12-30T11:26:50"/>
    <d v="1899-12-30T00:16:50"/>
    <x v="17"/>
    <x v="7"/>
    <s v="بلاغات التغيب"/>
    <x v="13"/>
    <x v="1"/>
    <s v="دخول الموظف والعميل الى الجلسة + جميعهم ميوت"/>
    <s v="الموظف+العميل"/>
    <x v="0"/>
    <s v="https://wforecorder.hrsd.gov.sa/Ultra/DynaAsp/vCRMQuery.aspx?sid=15874574"/>
  </r>
  <r>
    <x v="2"/>
    <d v="1899-12-30T12:40:00"/>
    <d v="1899-12-30T12:53:30"/>
    <d v="1899-12-30T00:13:30"/>
    <x v="27"/>
    <x v="10"/>
    <s v="طلب / خروج نهائي"/>
    <x v="9"/>
    <x v="0"/>
    <s v="الموظف فاتح الكاميرا + الصوت واضح + تم خدمة العميل بشكل ممتاز"/>
    <s v="تقنية"/>
    <x v="2"/>
    <s v="https://wforecorder.hrsd.gov.sa/Ultra/DynaAsp/vCRMQuery.aspx?sid=15874579"/>
  </r>
  <r>
    <x v="45"/>
    <d v="1899-12-30T08:50:00"/>
    <d v="1899-12-30T09:03:45"/>
    <d v="1899-12-30T00:13:45"/>
    <x v="47"/>
    <x v="3"/>
    <s v="استفسار / نقل كفالة"/>
    <x v="10"/>
    <x v="1"/>
    <s v="العميل موجود + تأخر الموظف 4 دقائق + تم خدمته"/>
    <s v="الموظف"/>
    <x v="1"/>
    <s v="https://wforecorder.hrsd.gov.sa/Ultra/DynaAsp/vCRMQuery.aspx?sid=15874579"/>
  </r>
  <r>
    <x v="34"/>
    <d v="1899-12-30T13:15:00"/>
    <d v="1899-12-30T13:31:40"/>
    <d v="1899-12-30T00:16:40"/>
    <x v="40"/>
    <x v="3"/>
    <s v="منشأءة زراعية"/>
    <x v="11"/>
    <x v="1"/>
    <s v="الموظف موجود بداية الجلسة + فاتح الكاميرا + انتظر العميل"/>
    <s v="لايوجد عميل"/>
    <x v="3"/>
    <s v="https://wforecorder.hrsd.gov.sa/Ultra/DynaAsp/vCRMQuery.aspx?sid=15874586"/>
  </r>
  <r>
    <x v="24"/>
    <d v="1899-12-30T09:05:00"/>
    <d v="1899-12-30T09:18:20"/>
    <d v="1899-12-30T00:13:20"/>
    <x v="4"/>
    <x v="0"/>
    <s v="استفسار"/>
    <x v="12"/>
    <x v="1"/>
    <s v="لم يعرف عن نفسة + تم توثيق رقم الاقامة + تم خدمة العميل"/>
    <s v="المستفيد"/>
    <x v="2"/>
    <s v="https://wforecorder.hrsd.gov.sa/Ultra/DynaAsp/vCRMQuery.aspx?sid=15874540"/>
  </r>
  <r>
    <x v="36"/>
    <d v="1899-12-30T10:20:00"/>
    <d v="1899-12-30T10:36:55"/>
    <d v="1899-12-30T00:16:55"/>
    <x v="10"/>
    <x v="1"/>
    <s v="رخصة عمل"/>
    <x v="13"/>
    <x v="1"/>
    <s v="تم التعريف عن نفسة + طلب رمز تحقق + تأكد ان العميل راضي عن الخدمة"/>
    <s v="لايوجد"/>
    <x v="0"/>
    <s v="https://wforecorder.hrsd.gov.sa/Ultra/DynaAsp/vCRMQuery.aspx?sid=15874543"/>
  </r>
  <r>
    <x v="16"/>
    <d v="1899-12-30T11:35:00"/>
    <d v="1899-12-30T11:47:15"/>
    <d v="1899-12-30T00:12:15"/>
    <x v="5"/>
    <x v="0"/>
    <s v="استفسار / سجلات تجارية"/>
    <x v="10"/>
    <x v="1"/>
    <s v="العميل موجود من بداية الجلسة + دخل الموظف بعد مرور 8 دقائق"/>
    <s v="الموظف"/>
    <x v="3"/>
    <s v="https://wforecorder.hrsd.gov.sa/Ultra/DynaAsp/vCRMQuery.aspx?sid=15874543"/>
  </r>
  <r>
    <x v="38"/>
    <d v="1899-12-30T08:40:00"/>
    <d v="1899-12-30T08:51:25"/>
    <d v="1899-12-30T00:11:25"/>
    <x v="15"/>
    <x v="4"/>
    <s v="تسليم وثائق"/>
    <x v="11"/>
    <x v="1"/>
    <s v="الموظف عرف عن نفسة + فاتح الكاميرا + وضح للعميل الاجراءات الصحيحة"/>
    <s v="لا يوجد"/>
    <x v="2"/>
    <s v="https://wforecorder.hrsd.gov.sa/Ultra/DynaAsp/vCRMQuery.aspx?sid=15874563"/>
  </r>
  <r>
    <x v="39"/>
    <d v="1899-12-30T12:55:00"/>
    <d v="1899-12-30T13:08:50"/>
    <d v="1899-12-30T00:13:50"/>
    <x v="1"/>
    <x v="0"/>
    <s v="استفسار / عنده عمال يريد قص كرت عمل لهم"/>
    <x v="9"/>
    <x v="1"/>
    <s v="لم يتم التعريف عن نفسها + اخذت معلومات العميل + لم تطلب تقييم الخدمة"/>
    <s v="خلل في منصة قوى"/>
    <x v="1"/>
    <s v="https://wforecorder.hrsd.gov.sa/Ultra/DynaAsp/vCRMQuery.aspx?sid=15874567"/>
  </r>
  <r>
    <x v="85"/>
    <d v="1899-12-30T09:25:00"/>
    <d v="1899-12-30T09:42:35"/>
    <d v="1899-12-30T00:17:35"/>
    <x v="48"/>
    <x v="6"/>
    <s v="مراجعة / يريد خروج نهائي"/>
    <x v="12"/>
    <x v="0"/>
    <s v="مدة المكالمة 17 دقيقة + لايوجد صوت + فيديو"/>
    <s v="تقنية"/>
    <x v="0"/>
    <s v="https://wforecorder.hrsd.gov.sa/Ultra/DynaAsp/vCRMQuery.aspx?sid=15874574"/>
  </r>
  <r>
    <x v="74"/>
    <d v="1899-12-30T10:50:00"/>
    <d v="1899-12-30T11:01:40"/>
    <d v="1899-12-30T00:11:40"/>
    <x v="0"/>
    <x v="0"/>
    <s v="استفسار / بلاغ خروج نهائي + ويريد نقل كفاله"/>
    <x v="13"/>
    <x v="1"/>
    <s v="دخول العميل وخروجة بسرعة + لم يكتمل الجلسة"/>
    <s v="المستفيد"/>
    <x v="3"/>
    <s v="https://wforecorder.hrsd.gov.sa/Ultra/DynaAsp/vCRMQuery.aspx?sid=15874579"/>
  </r>
  <r>
    <x v="9"/>
    <d v="1899-12-30T11:15:00"/>
    <d v="1899-12-30T11:26:55"/>
    <d v="1899-12-30T00:11:55"/>
    <x v="49"/>
    <x v="9"/>
    <s v="غير محددة"/>
    <x v="10"/>
    <x v="1"/>
    <s v="العميل بقي بالجلسة لمدة 5 دقائق + الموظف لم يحضر"/>
    <s v="الموظف لم يحضر"/>
    <x v="2"/>
    <s v="https://wforecorder.hrsd.gov.sa/Ultra/DynaAsp/vCRMQuery.aspx?sid=15874579"/>
  </r>
  <r>
    <x v="53"/>
    <d v="1899-12-30T08:30:00"/>
    <d v="1899-12-30T08:47:20"/>
    <d v="1899-12-30T00:17:20"/>
    <x v="39"/>
    <x v="0"/>
    <s v="استفسار / مشكلة بالمؤوسسة"/>
    <x v="11"/>
    <x v="1"/>
    <s v="الموظف موجود من بداية الجلسة + العميل لم يحضر"/>
    <s v="العميل لم يحضر"/>
    <x v="1"/>
    <s v="https://wforecorder.hrsd.gov.sa/Ultra/DynaAsp/vCRMQuery.aspx?sid=15874586"/>
  </r>
  <r>
    <x v="42"/>
    <d v="1899-12-30T13:20:00"/>
    <d v="1899-12-30T13:33:45"/>
    <d v="1899-12-30T00:13:45"/>
    <x v="42"/>
    <x v="9"/>
    <s v="رخصة عمل"/>
    <x v="12"/>
    <x v="1"/>
    <s v="عرف عن نفسه الموظف + طلب منه رقم + تأكد من رقم الاقامة + تم توضيح للعميل الاشكالية وحلها"/>
    <s v="لايوجد"/>
    <x v="3"/>
    <s v="https://wforecorder.hrsd.gov.sa/Ultra/DynaAsp/vCRMQuery.aspx?sid=15874540"/>
  </r>
  <r>
    <x v="43"/>
    <d v="1899-12-30T09:45:00"/>
    <d v="1899-12-30T10:01:30"/>
    <d v="1899-12-30T00:16:30"/>
    <x v="43"/>
    <x v="5"/>
    <s v="بلاغات التغيب"/>
    <x v="13"/>
    <x v="1"/>
    <s v="دخول الموظف والعميل الى الجلسة + جميعهم ميوت"/>
    <s v="الموظف+العميل"/>
    <x v="0"/>
    <s v="https://wforecorder.hrsd.gov.sa/Ultra/DynaAsp/vCRMQuery.aspx?sid=15874543"/>
  </r>
  <r>
    <x v="44"/>
    <d v="1899-12-30T10:10:00"/>
    <d v="1899-12-30T10:21:50"/>
    <d v="1899-12-30T00:11:50"/>
    <x v="44"/>
    <x v="1"/>
    <s v="استفسار / انقطاع عن العمل + بلاغ تغيب"/>
    <x v="9"/>
    <x v="0"/>
    <s v="الموظف فاتح الكاميرا + الصوت واضح + تم خدمة العميل بشكل ممتاز"/>
    <s v="تقنية"/>
    <x v="2"/>
    <s v="https://wforecorder.hrsd.gov.sa/Ultra/DynaAsp/vCRMQuery.aspx?sid=15874543"/>
  </r>
  <r>
    <x v="11"/>
    <d v="1899-12-30T11:40:00"/>
    <d v="1899-12-30T11:53:25"/>
    <d v="1899-12-30T00:13:25"/>
    <x v="34"/>
    <x v="4"/>
    <s v="طلب / خروج نهائي"/>
    <x v="10"/>
    <x v="1"/>
    <s v="العميل موجود + تأخر الموظف 9 دقائق + تم خدمته"/>
    <s v="الموظف"/>
    <x v="1"/>
    <s v="https://wforecorder.hrsd.gov.sa/Ultra/DynaAsp/vCRMQuery.aspx?sid=15874563"/>
  </r>
  <r>
    <x v="12"/>
    <d v="1899-12-30T08:05:00"/>
    <d v="1899-12-30T08:21:50"/>
    <d v="1899-12-30T00:16:50"/>
    <x v="36"/>
    <x v="12"/>
    <s v="لا يوجد"/>
    <x v="11"/>
    <x v="1"/>
    <s v="الموظف موجود بداية الجلسة + فاتح الكاميرا + انتظر العميل"/>
    <s v="لايوجد عميل"/>
    <x v="3"/>
    <s v="https://wforecorder.hrsd.gov.sa/Ultra/DynaAsp/vCRMQuery.aspx?sid=15874567"/>
  </r>
  <r>
    <x v="46"/>
    <d v="1899-12-30T12:25:00"/>
    <d v="1899-12-30T12:38:35"/>
    <d v="1899-12-30T00:13:35"/>
    <x v="50"/>
    <x v="1"/>
    <s v="استفسار"/>
    <x v="12"/>
    <x v="1"/>
    <s v="لم يعرف عن نفسة + تم توثيق رقم الاقامة + تم خدمة العميل"/>
    <s v="المستفيد"/>
    <x v="2"/>
    <s v="https://wforecorder.hrsd.gov.sa/Ultra/DynaAsp/vCRMQuery.aspx?sid=15874574"/>
  </r>
  <r>
    <x v="35"/>
    <d v="1899-12-30T09:35:00"/>
    <d v="1899-12-30T09:52:15"/>
    <d v="1899-12-30T00:17:15"/>
    <x v="51"/>
    <x v="8"/>
    <s v="رخصة عمل"/>
    <x v="13"/>
    <x v="1"/>
    <s v="تم التعريف عن نفسة + طلب رمز تحقق + تأكد ان العميل راضي عن الخدمة"/>
    <s v="لايوجد"/>
    <x v="0"/>
    <s v="https://wforecorder.hrsd.gov.sa/Ultra/DynaAsp/vCRMQuery.aspx?sid=15874579"/>
  </r>
  <r>
    <x v="82"/>
    <d v="1899-12-30T10:00:00"/>
    <d v="1899-12-30T10:11:40"/>
    <d v="1899-12-30T00:11:40"/>
    <x v="29"/>
    <x v="0"/>
    <s v="استفسار / نقل كفالة"/>
    <x v="10"/>
    <x v="1"/>
    <s v="العميل موجود من بداية الجلسة + دخل الموظف بعد مرور 2 دقائق"/>
    <s v="الموظف"/>
    <x v="3"/>
    <s v="https://wforecorder.hrsd.gov.sa/Ultra/DynaAsp/vCRMQuery.aspx?sid=15874579"/>
  </r>
  <r>
    <x v="60"/>
    <d v="1899-12-30T11:25:00"/>
    <d v="1899-12-30T11:36:55"/>
    <d v="1899-12-30T00:11:55"/>
    <x v="52"/>
    <x v="3"/>
    <s v="تسليم وثائق"/>
    <x v="11"/>
    <x v="1"/>
    <s v="الموظف عرف عن نفسة + فاتح الكاميرا + وضح للعميل الاجراءات الصحيحة"/>
    <s v="لا يوجد"/>
    <x v="2"/>
    <s v="https://wforecorder.hrsd.gov.sa/Ultra/DynaAsp/vCRMQuery.aspx?sid=15874586"/>
  </r>
  <r>
    <x v="49"/>
    <d v="1899-12-30T08:20:00"/>
    <d v="1899-12-30T08:33:50"/>
    <d v="1899-12-30T00:13:50"/>
    <x v="2"/>
    <x v="0"/>
    <s v="تسجيل هروب - لتأخر في تسجيل العقد"/>
    <x v="9"/>
    <x v="1"/>
    <s v="لم يتم التعريف عن نفسها + اخذت معلومات العميل + لم تطلب تقييم الخدمة"/>
    <s v="المعاملة غير احترافية نهائياً"/>
    <x v="1"/>
    <s v="https://wforecorder.hrsd.gov.sa/Ultra/DynaAsp/vCRMQuery.aspx?sid=15874540"/>
  </r>
  <r>
    <x v="50"/>
    <d v="1899-12-30T13:10:00"/>
    <d v="1899-12-30T13:27:45"/>
    <d v="1899-12-30T00:17:45"/>
    <x v="9"/>
    <x v="3"/>
    <s v="منشأءة زراعية"/>
    <x v="12"/>
    <x v="0"/>
    <s v="مدة المكالمة 17 دقيقة + لايوجد صوت + فيديو"/>
    <s v="تقنية"/>
    <x v="0"/>
    <s v="https://wforecorder.hrsd.gov.sa/Ultra/DynaAsp/vCRMQuery.aspx?sid=15874543"/>
  </r>
  <r>
    <x v="40"/>
    <d v="1899-12-30T09:00:00"/>
    <d v="1899-12-30T09:11:30"/>
    <d v="1899-12-30T00:11:30"/>
    <x v="7"/>
    <x v="1"/>
    <s v="غير محددة"/>
    <x v="13"/>
    <x v="1"/>
    <s v="دخول العميل وخروجة بسرعة + لم يكتمل الجلسة"/>
    <s v="المستفيد"/>
    <x v="3"/>
    <s v="https://wforecorder.hrsd.gov.sa/Ultra/DynaAsp/vCRMQuery.aspx?sid=15874543"/>
  </r>
  <r>
    <x v="86"/>
    <d v="1899-12-30T10:15:00"/>
    <d v="1899-12-30T10:26:45"/>
    <d v="1899-12-30T00:11:45"/>
    <x v="3"/>
    <x v="1"/>
    <s v="استفسار"/>
    <x v="10"/>
    <x v="1"/>
    <s v="العميل بقي بالجلسة لمدة 7 دقائق + الموظف لم يحضر"/>
    <s v="الموظف لم يحضر"/>
    <x v="2"/>
    <s v="https://wforecorder.hrsd.gov.sa/Ultra/DynaAsp/vCRMQuery.aspx?sid=15874563"/>
  </r>
  <r>
    <x v="52"/>
    <d v="1899-12-30T11:50:00"/>
    <d v="1899-12-30T12:07:35"/>
    <d v="1899-12-30T00:17:35"/>
    <x v="11"/>
    <x v="4"/>
    <s v="رخصة عمل"/>
    <x v="11"/>
    <x v="1"/>
    <s v="الموظف موجود من بداية الجلسة + العميل لم يحضر"/>
    <s v="العميل لم يحضر"/>
    <x v="1"/>
    <s v="https://wforecorder.hrsd.gov.sa/Ultra/DynaAsp/vCRMQuery.aspx?sid=15874567"/>
  </r>
  <r>
    <x v="20"/>
    <d v="1899-12-30T08:45:00"/>
    <d v="1899-12-30T08:58:20"/>
    <d v="1899-12-30T00:13:20"/>
    <x v="12"/>
    <x v="5"/>
    <s v="استفسار / سجلات تجارية"/>
    <x v="12"/>
    <x v="1"/>
    <s v="عرف عن نفسه الموظف + طلب منه رقم + تأكد من رقم الاقامة + تم توضيح للعميل الاشكالية وحلها"/>
    <s v="لايوجد"/>
    <x v="3"/>
    <s v="https://wforecorder.hrsd.gov.sa/Ultra/DynaAsp/vCRMQuery.aspx?sid=15874574"/>
  </r>
  <r>
    <x v="21"/>
    <d v="1899-12-30T12:30:00"/>
    <d v="1899-12-30T12:46:55"/>
    <d v="1899-12-30T00:16:55"/>
    <x v="6"/>
    <x v="1"/>
    <s v="بلاغات التغيب"/>
    <x v="13"/>
    <x v="1"/>
    <s v="دخول الموظف والعميل الى الجلسة + جميعهم ميوت"/>
    <s v="الموظف+العميل"/>
    <x v="0"/>
    <s v="https://wforecorder.hrsd.gov.sa/Ultra/DynaAsp/vCRMQuery.aspx?sid=15874579"/>
  </r>
  <r>
    <x v="22"/>
    <d v="1899-12-30T09:20:00"/>
    <d v="1899-12-30T09:31:45"/>
    <d v="1899-12-30T00:11:45"/>
    <x v="8"/>
    <x v="2"/>
    <s v="استفسار / عنده عمال يريد قص كرت عمل لهم"/>
    <x v="9"/>
    <x v="0"/>
    <s v="الموظف فاتح الكاميرا + الصوت واضح + تم خدمة العميل بشكل ممتاز"/>
    <s v="تقنية"/>
    <x v="2"/>
    <s v="https://wforecorder.hrsd.gov.sa/Ultra/DynaAsp/vCRMQuery.aspx?sid=15874579"/>
  </r>
  <r>
    <x v="91"/>
    <d v="1899-12-30T10:35:00"/>
    <d v="1899-12-30T10:48:30"/>
    <d v="1899-12-30T00:13:30"/>
    <x v="18"/>
    <x v="8"/>
    <s v="طلب / خروج نهائي"/>
    <x v="10"/>
    <x v="1"/>
    <s v="العميل موجود + تأخر الموظف 5 دقائق + تم خدمته"/>
    <s v="الموظف"/>
    <x v="1"/>
    <s v="https://wforecorder.hrsd.gov.sa/Ultra/DynaAsp/vCRMQuery.aspx?sid=15874586"/>
  </r>
  <r>
    <x v="56"/>
    <d v="1899-12-30T11:05:00"/>
    <d v="1899-12-30T11:22:15"/>
    <d v="1899-12-30T00:17:15"/>
    <x v="17"/>
    <x v="7"/>
    <s v="مراجعة / يريد خروج نهائي"/>
    <x v="11"/>
    <x v="1"/>
    <s v="الموظف موجود بداية الجلسة + فاتح الكاميرا + انتظر العميل"/>
    <s v="لايوجد عميل"/>
    <x v="3"/>
    <s v="https://wforecorder.hrsd.gov.sa/Ultra/DynaAsp/vCRMQuery.aspx?sid=15874540"/>
  </r>
  <r>
    <x v="57"/>
    <d v="1899-12-30T08:35:00"/>
    <d v="1899-12-30T08:48:50"/>
    <d v="1899-12-30T00:13:50"/>
    <x v="27"/>
    <x v="10"/>
    <s v="استفسار / الغاء بلاغ + نقل كفالة"/>
    <x v="12"/>
    <x v="1"/>
    <s v="لم يعرف عن نفسة + تم توثيق رقم الاقامة + تم خدمة العميل"/>
    <s v="المستفيد"/>
    <x v="2"/>
    <s v="https://wforecorder.hrsd.gov.sa/Ultra/DynaAsp/vCRMQuery.aspx?sid=15874543"/>
  </r>
  <r>
    <x v="69"/>
    <d v="1899-12-30T13:00:00"/>
    <d v="1899-12-30T13:16:40"/>
    <d v="1899-12-30T00:16:40"/>
    <x v="47"/>
    <x v="3"/>
    <s v="رخصة عمل"/>
    <x v="13"/>
    <x v="1"/>
    <s v="تم التعريف عن نفسة + طلب رمز تحقق + تأكد ان العميل راضي عن الخدمة"/>
    <s v="لايوجد"/>
    <x v="0"/>
    <s v="https://wforecorder.hrsd.gov.sa/Ultra/DynaAsp/vCRMQuery.aspx?sid=15874543"/>
  </r>
  <r>
    <x v="47"/>
    <d v="1899-12-30T09:15:00"/>
    <d v="1899-12-30T09:26:35"/>
    <d v="1899-12-30T00:11:35"/>
    <x v="40"/>
    <x v="3"/>
    <s v="استفسار / انقطاع عن العمل + بلاغ تغيب"/>
    <x v="10"/>
    <x v="1"/>
    <s v="العميل موجود من بداية الجلسة + دخل الموظف بعد مرور 6 دقائق"/>
    <s v="الموظف"/>
    <x v="3"/>
    <s v="https://wforecorder.hrsd.gov.sa/Ultra/DynaAsp/vCRMQuery.aspx?sid=15874563"/>
  </r>
  <r>
    <x v="48"/>
    <d v="1899-12-30T10:30:00"/>
    <d v="1899-12-30T10:41:20"/>
    <d v="1899-12-30T00:11:20"/>
    <x v="4"/>
    <x v="0"/>
    <s v="تسليم وثائق"/>
    <x v="11"/>
    <x v="1"/>
    <s v="الموظف عرف عن نفسة + فاتح الكاميرا + وضح للعميل الاجراءات الصحيحة"/>
    <s v="لا يوجد"/>
    <x v="2"/>
    <s v="https://wforecorder.hrsd.gov.sa/Ultra/DynaAsp/vCRMQuery.aspx?sid=15874567"/>
  </r>
  <r>
    <x v="83"/>
    <d v="1899-12-30T11:45:00"/>
    <d v="1899-12-30T11:58:45"/>
    <d v="1899-12-30T00:13:45"/>
    <x v="10"/>
    <x v="1"/>
    <s v="لا يوجد"/>
    <x v="9"/>
    <x v="1"/>
    <s v="لم يتم التعريف عن نفسها + اخذت معلومات العميل + لم تطلب تقييم الخدمة"/>
    <s v="خلل في منصة قوى"/>
    <x v="1"/>
    <s v="https://wforecorder.hrsd.gov.sa/Ultra/DynaAsp/vCRMQuery.aspx?sid=15874574"/>
  </r>
  <r>
    <x v="84"/>
    <d v="1899-12-30T08:10:00"/>
    <d v="1899-12-30T08:27:50"/>
    <d v="1899-12-30T00:17:50"/>
    <x v="5"/>
    <x v="0"/>
    <s v="غير محددة"/>
    <x v="12"/>
    <x v="0"/>
    <s v="مدة المكالمة 17 دقيقة + لايوجد صوت + فيديو"/>
    <s v="تقنية"/>
    <x v="0"/>
    <s v="https://wforecorder.hrsd.gov.sa/Ultra/DynaAsp/vCRMQuery.aspx?sid=15874579"/>
  </r>
  <r>
    <x v="73"/>
    <d v="1899-12-30T12:40:00"/>
    <d v="1899-12-30T12:52:15"/>
    <d v="1899-12-30T00:12:15"/>
    <x v="15"/>
    <x v="4"/>
    <s v="استفسار / بلاغ خروج نهائي + ويريد نقل كفاله"/>
    <x v="13"/>
    <x v="1"/>
    <s v="دخول العميل وخروجة بسرعة + لم يكتمل الجلسة"/>
    <s v="المستفيد"/>
    <x v="3"/>
    <s v="https://wforecorder.hrsd.gov.sa/Ultra/DynaAsp/vCRMQuery.aspx?sid=15874579"/>
  </r>
  <r>
    <x v="6"/>
    <d v="1899-12-30T09:30:00"/>
    <d v="1899-12-30T09:41:55"/>
    <d v="1899-12-30T00:11:55"/>
    <x v="1"/>
    <x v="0"/>
    <s v="استفسار"/>
    <x v="10"/>
    <x v="1"/>
    <s v="العميل بقي بالجلسة لمدة 8 دقائق + الموظف لم يحضر"/>
    <s v="الموظف لم يحضر"/>
    <x v="2"/>
    <s v="https://wforecorder.hrsd.gov.sa/Ultra/DynaAsp/vCRMQuery.aspx?sid=15874586"/>
  </r>
  <r>
    <x v="30"/>
    <d v="1899-12-30T10:55:00"/>
    <d v="1899-12-30T11:12:40"/>
    <d v="1899-12-30T00:17:40"/>
    <x v="48"/>
    <x v="6"/>
    <s v="رخصة عمل"/>
    <x v="11"/>
    <x v="1"/>
    <s v="الموظف موجود من بداية الجلسة + العميل لم يحضر"/>
    <s v="العميل لم يحضر"/>
    <x v="1"/>
    <s v="https://wforecorder.hrsd.gov.sa/Ultra/DynaAsp/vCRMQuery.aspx?sid=15874540"/>
  </r>
  <r>
    <x v="31"/>
    <d v="1899-12-30T11:20:00"/>
    <d v="1899-12-30T11:33:35"/>
    <d v="1899-12-30T00:13:35"/>
    <x v="0"/>
    <x v="0"/>
    <s v="استفسار / مشكلة بالمؤوسسة"/>
    <x v="12"/>
    <x v="1"/>
    <s v="عرف عن نفسه الموظف + طلب منه رقم + تأكد من رقم الاقامة + تم توضيح للعميل الاشكالية وحلها"/>
    <s v="لايوجد"/>
    <x v="3"/>
    <s v="https://wforecorder.hrsd.gov.sa/Ultra/DynaAsp/vCRMQuery.aspx?sid=15874543"/>
  </r>
  <r>
    <x v="54"/>
    <d v="1899-12-30T08:25:00"/>
    <d v="1899-12-30T08:42:10"/>
    <d v="1899-12-30T00:17:10"/>
    <x v="49"/>
    <x v="9"/>
    <s v="بلاغات التغيب"/>
    <x v="13"/>
    <x v="1"/>
    <s v="دخول الموظف والعميل الى الجلسة + جميعهم ميوت"/>
    <s v="الموظف+العميل"/>
    <x v="0"/>
    <s v="https://wforecorder.hrsd.gov.sa/Ultra/DynaAsp/vCRMQuery.aspx?sid=15874543"/>
  </r>
  <r>
    <x v="55"/>
    <d v="1899-12-30T13:05:00"/>
    <d v="1899-12-30T13:16:50"/>
    <d v="1899-12-30T00:11:50"/>
    <x v="39"/>
    <x v="0"/>
    <s v="منشأءة زراعية"/>
    <x v="9"/>
    <x v="0"/>
    <s v="الموظف فاتح الكاميرا + الصوت واضح + تم خدمة العميل بشكل ممتاز"/>
    <s v="تقنية"/>
    <x v="2"/>
    <s v="https://wforecorder.hrsd.gov.sa/Ultra/DynaAsp/vCRMQuery.aspx?sid=15874563"/>
  </r>
  <r>
    <x v="92"/>
    <d v="1899-12-30T09:50:00"/>
    <d v="1899-12-30T10:03:40"/>
    <d v="1899-12-30T00:13:40"/>
    <x v="42"/>
    <x v="9"/>
    <s v="طلب / خروج نهائي"/>
    <x v="10"/>
    <x v="1"/>
    <s v="العميل موجود + تأخر الموظف 3 دقائق + تم خدمته"/>
    <s v="الموظف"/>
    <x v="1"/>
    <s v="https://wforecorder.hrsd.gov.sa/Ultra/DynaAsp/vCRMQuery.aspx?sid=15874567"/>
  </r>
  <r>
    <x v="23"/>
    <d v="1899-12-30T10:40:00"/>
    <d v="1899-12-30T10:57:25"/>
    <d v="1899-12-30T00:17:25"/>
    <x v="43"/>
    <x v="5"/>
    <s v="استفسار / نقل كفالة"/>
    <x v="11"/>
    <x v="1"/>
    <s v="الموظف موجود بداية الجلسة + فاتح الكاميرا + انتظر العميل"/>
    <s v="لايوجد عميل"/>
    <x v="3"/>
    <s v="https://wforecorder.hrsd.gov.sa/Ultra/DynaAsp/vCRMQuery.aspx?sid=15874574"/>
  </r>
  <r>
    <x v="68"/>
    <d v="1899-12-30T11:15:00"/>
    <d v="1899-12-30T11:28:30"/>
    <d v="1899-12-30T00:13:30"/>
    <x v="44"/>
    <x v="1"/>
    <s v="تسجيل هروب - لتأخر في تسجيل العقد"/>
    <x v="12"/>
    <x v="1"/>
    <s v="لم يعرف عن نفسة + تم توثيق رقم الاقامة + تم خدمة العميل"/>
    <s v="المستفيد"/>
    <x v="2"/>
    <s v="https://wforecorder.hrsd.gov.sa/Ultra/DynaAsp/vCRMQuery.aspx?sid=15874579"/>
  </r>
  <r>
    <x v="58"/>
    <d v="1899-12-30T08:00:00"/>
    <d v="1899-12-30T08:16:45"/>
    <d v="1899-12-30T00:16:45"/>
    <x v="34"/>
    <x v="4"/>
    <s v="رخصة عمل"/>
    <x v="13"/>
    <x v="1"/>
    <s v="تم التعريف عن نفسة + طلب رمز تحقق + تأكد ان العميل راضي عن الخدمة"/>
    <s v="لايوجد"/>
    <x v="0"/>
    <s v="https://wforecorder.hrsd.gov.sa/Ultra/DynaAsp/vCRMQuery.aspx?sid=15874579"/>
  </r>
  <r>
    <x v="59"/>
    <d v="1899-12-30T12:20:00"/>
    <d v="1899-12-30T12:31:55"/>
    <d v="1899-12-30T00:11:55"/>
    <x v="36"/>
    <x v="12"/>
    <s v="استفسار"/>
    <x v="10"/>
    <x v="1"/>
    <s v="العميل موجود من بداية الجلسة + دخل الموظف بعد مرور 4 دقائق"/>
    <s v="الموظف"/>
    <x v="3"/>
    <s v="https://wforecorder.hrsd.gov.sa/Ultra/DynaAsp/vCRMQuery.aspx?sid=15874586"/>
  </r>
  <r>
    <x v="26"/>
    <d v="1899-12-30T09:10:00"/>
    <d v="1899-12-30T09:21:45"/>
    <d v="1899-12-30T00:11:45"/>
    <x v="50"/>
    <x v="1"/>
    <s v="تسليم وثائق"/>
    <x v="11"/>
    <x v="1"/>
    <s v="الموظف عرف عن نفسة + فاتح الكاميرا + وضح للعميل الاجراءات الصحيحة"/>
    <s v="لا يوجد"/>
    <x v="2"/>
    <s v="https://wforecorder.hrsd.gov.sa/Ultra/DynaAsp/vCRMQuery.aspx?sid=15874540"/>
  </r>
  <r>
    <x v="61"/>
    <d v="1899-12-30T13:35:00"/>
    <d v="1899-12-30T13:48:50"/>
    <d v="1899-12-30T00:13:50"/>
    <x v="51"/>
    <x v="8"/>
    <s v="استفسار / سجلات تجارية"/>
    <x v="9"/>
    <x v="1"/>
    <s v="لم يتم التعريف عن نفسها + اخذت معلومات العميل + لم تطلب تقييم الخدمة"/>
    <s v="المعاملة غير احترافية نهائياً"/>
    <x v="1"/>
    <s v="https://wforecorder.hrsd.gov.sa/Ultra/DynaAsp/vCRMQuery.aspx?sid=15874543"/>
  </r>
  <r>
    <x v="28"/>
    <d v="1899-12-30T10:05:00"/>
    <d v="1899-12-30T10:22:40"/>
    <d v="1899-12-30T00:17:40"/>
    <x v="29"/>
    <x v="0"/>
    <s v="غير محددة"/>
    <x v="12"/>
    <x v="0"/>
    <s v="مدة المكالمة 17 دقيقة + لايوجد صوت + فيديو"/>
    <s v="تقنية"/>
    <x v="0"/>
    <s v="https://wforecorder.hrsd.gov.sa/Ultra/DynaAsp/vCRMQuery.aspx?sid=15874543"/>
  </r>
  <r>
    <x v="51"/>
    <d v="1899-12-30T11:30:00"/>
    <d v="1899-12-30T11:42:20"/>
    <d v="1899-12-30T00:12:20"/>
    <x v="52"/>
    <x v="3"/>
    <s v="استفسار / عنده عمال يريد قص كرت عمل لهم"/>
    <x v="13"/>
    <x v="1"/>
    <s v="دخول العميل وخروجة بسرعة + لم يكتمل الجلسة"/>
    <s v="المستفيد"/>
    <x v="3"/>
    <s v="https://wforecorder.hrsd.gov.sa/Ultra/DynaAsp/vCRMQuery.aspx?sid=15874563"/>
  </r>
  <r>
    <x v="93"/>
    <d v="1899-12-30T08:50:00"/>
    <d v="1899-12-30T09:02:35"/>
    <d v="1899-12-30T00:12:35"/>
    <x v="2"/>
    <x v="0"/>
    <s v="مراجعة / يريد خروج نهائي"/>
    <x v="10"/>
    <x v="1"/>
    <s v="العميل بقي بالجلسة لمدة 9 دقائق + الموظف لم يحضر"/>
    <s v="الموظف لم يحضر"/>
    <x v="2"/>
    <s v="https://wforecorder.hrsd.gov.sa/Ultra/DynaAsp/vCRMQuery.aspx?sid=15874567"/>
  </r>
  <r>
    <x v="63"/>
    <d v="1899-12-30T12:15:00"/>
    <d v="1899-12-30T12:32:50"/>
    <d v="1899-12-30T00:17:50"/>
    <x v="9"/>
    <x v="3"/>
    <s v="لا يوجد"/>
    <x v="11"/>
    <x v="1"/>
    <s v="الموظف موجود من بداية الجلسة + العميل لم يحضر"/>
    <s v="العميل لم يحضر"/>
    <x v="1"/>
    <s v="https://wforecorder.hrsd.gov.sa/Ultra/DynaAsp/vCRMQuery.aspx?sid=15874574"/>
  </r>
  <r>
    <x v="64"/>
    <d v="1899-12-30T09:25:00"/>
    <d v="1899-12-30T09:38:45"/>
    <d v="1899-12-30T00:13:45"/>
    <x v="7"/>
    <x v="1"/>
    <s v="استفسار / الغاء بلاغ + نقل كفالة"/>
    <x v="12"/>
    <x v="1"/>
    <s v="عرف عن نفسه الموظف + طلب منه رقم + تأكد من رقم الاقامة + تم توضيح للعميل الاشكالية وحلها"/>
    <s v="لايوجد"/>
    <x v="3"/>
    <s v="https://wforecorder.hrsd.gov.sa/Ultra/DynaAsp/vCRMQuery.aspx?sid=15874579"/>
  </r>
  <r>
    <x v="32"/>
    <d v="1899-12-30T10:40:00"/>
    <d v="1899-12-30T10:57:30"/>
    <d v="1899-12-30T00:17:30"/>
    <x v="3"/>
    <x v="1"/>
    <s v="بلاغات التغيب"/>
    <x v="13"/>
    <x v="1"/>
    <s v="دخول الموظف والعميل الى الجلسة + جميعهم ميوت"/>
    <s v="الموظف+العميل"/>
    <x v="0"/>
    <s v="https://wforecorder.hrsd.gov.sa/Ultra/DynaAsp/vCRMQuery.aspx?sid=15874579"/>
  </r>
  <r>
    <x v="65"/>
    <d v="1899-12-30T13:00:00"/>
    <d v="1899-12-30T13:17:15"/>
    <d v="1899-12-30T00:17:15"/>
    <x v="47"/>
    <x v="3"/>
    <s v="بلاغات التغيب"/>
    <x v="13"/>
    <x v="1"/>
    <s v="دخول الموظف والعميل الى الجلسة + جميعهم ميوت"/>
    <s v="الموظف+العميل"/>
    <x v="0"/>
    <s v="https://wforecorder.hrsd.gov.sa/Ultra/DynaAsp/vCRMQuery.aspx?sid=15874543"/>
  </r>
  <r>
    <x v="66"/>
    <d v="1899-12-30T09:25:00"/>
    <d v="1899-12-30T09:37:10"/>
    <d v="1899-12-30T00:12:10"/>
    <x v="40"/>
    <x v="3"/>
    <s v="استفسار / انقطاع عن العمل + بلاغ تغيب"/>
    <x v="9"/>
    <x v="0"/>
    <s v="الموظف فاتح الكاميرا + الصوت واضح + تم خدمة العميل بشكل ممتاز"/>
    <s v="تقنية"/>
    <x v="2"/>
    <s v="https://wforecorder.hrsd.gov.sa/Ultra/DynaAsp/vCRMQuery.aspx?sid=15874563"/>
  </r>
  <r>
    <x v="0"/>
    <d v="1899-12-30T10:50:00"/>
    <d v="1899-12-30T11:03:35"/>
    <d v="1899-12-30T00:13:35"/>
    <x v="4"/>
    <x v="0"/>
    <s v="طلب / خروج نهائي"/>
    <x v="10"/>
    <x v="1"/>
    <s v="العميل موجود + تأخر الموظف 8 دقائق + تم خدمته"/>
    <s v="الموظف"/>
    <x v="1"/>
    <s v="https://wforecorder.hrsd.gov.sa/Ultra/DynaAsp/vCRMQuery.aspx?sid=15874567"/>
  </r>
  <r>
    <x v="33"/>
    <d v="1899-12-30T11:15:00"/>
    <d v="1899-12-30T11:32:00"/>
    <d v="1899-12-30T00:17:00"/>
    <x v="10"/>
    <x v="1"/>
    <s v="تسليم وثائق"/>
    <x v="11"/>
    <x v="1"/>
    <s v="الموظف موجود بداية الجلسة + فاتح الكاميرا + انتظر العميل"/>
    <s v="لايوجد عميل"/>
    <x v="3"/>
    <s v="https://wforecorder.hrsd.gov.sa/Ultra/DynaAsp/vCRMQuery.aspx?sid=15874574"/>
  </r>
  <r>
    <x v="68"/>
    <d v="1899-12-30T08:40:00"/>
    <d v="1899-12-30T08:53:55"/>
    <d v="1899-12-30T00:13:55"/>
    <x v="5"/>
    <x v="0"/>
    <s v="استفسار / سجلات تجارية"/>
    <x v="12"/>
    <x v="1"/>
    <s v="لم يعرف عن نفسة + تم توثيق رقم الاقامة + تم خدمة العميل"/>
    <s v="المستفيد"/>
    <x v="2"/>
    <s v="https://wforecorder.hrsd.gov.sa/Ultra/DynaAsp/vCRMQuery.aspx?sid=15874579"/>
  </r>
  <r>
    <x v="69"/>
    <d v="1899-12-30T12:15:00"/>
    <d v="1899-12-30T12:31:50"/>
    <d v="1899-12-30T00:16:50"/>
    <x v="15"/>
    <x v="4"/>
    <s v="رخصة عمل"/>
    <x v="13"/>
    <x v="1"/>
    <s v="تم التعريف عن نفسة + طلب رمز تحقق + تأكد ان العميل راضي عن الخدمة"/>
    <s v="لايوجد"/>
    <x v="0"/>
    <s v="https://wforecorder.hrsd.gov.sa/Ultra/DynaAsp/vCRMQuery.aspx?sid=15874579"/>
  </r>
  <r>
    <x v="59"/>
    <d v="1899-12-30T09:05:00"/>
    <d v="1899-12-30T09:17:25"/>
    <d v="1899-12-30T00:12:25"/>
    <x v="1"/>
    <x v="0"/>
    <s v="استفسار"/>
    <x v="10"/>
    <x v="1"/>
    <s v="العميل موجود من بداية الجلسة + دخل الموظف بعد مرور 4 دقائق"/>
    <s v="الموظف"/>
    <x v="3"/>
    <s v="https://wforecorder.hrsd.gov.sa/Ultra/DynaAsp/vCRMQuery.aspx?sid=15874586"/>
  </r>
  <r>
    <x v="37"/>
    <d v="1899-12-30T13:30:00"/>
    <d v="1899-12-30T13:42:15"/>
    <d v="1899-12-30T00:12:15"/>
    <x v="48"/>
    <x v="6"/>
    <s v="غير محددة"/>
    <x v="11"/>
    <x v="1"/>
    <s v="الموظف عرف عن نفسة + فاتح الكاميرا + وضح للعميل الاجراءات الصحيحة"/>
    <s v="لا يوجد"/>
    <x v="2"/>
    <s v="https://wforecorder.hrsd.gov.sa/Ultra/DynaAsp/vCRMQuery.aspx?sid=15874540"/>
  </r>
  <r>
    <x v="71"/>
    <d v="1899-12-30T10:20:00"/>
    <d v="1899-12-30T10:33:45"/>
    <d v="1899-12-30T00:13:45"/>
    <x v="0"/>
    <x v="0"/>
    <s v="استفسار / مشكلة بالمؤوسسة"/>
    <x v="9"/>
    <x v="1"/>
    <s v="لم يتم التعريف عن نفسها + اخذت معلومات العميل + لم تطلب تقييم الخدمة"/>
    <s v="المعاملة غير احترافية نهائياً"/>
    <x v="1"/>
    <s v="https://wforecorder.hrsd.gov.sa/Ultra/DynaAsp/vCRMQuery.aspx?sid=15874543"/>
  </r>
  <r>
    <x v="27"/>
    <d v="1899-12-30T11:45:00"/>
    <d v="1899-12-30T12:02:35"/>
    <d v="1899-12-30T00:17:35"/>
    <x v="49"/>
    <x v="9"/>
    <s v="لا يوجد"/>
    <x v="12"/>
    <x v="0"/>
    <s v="مدة المكالمة 17 دقيقة + لايوجد صوت + فيديو"/>
    <s v="تقنية"/>
    <x v="0"/>
    <s v="https://wforecorder.hrsd.gov.sa/Ultra/DynaAsp/vCRMQuery.aspx?sid=15874543"/>
  </r>
  <r>
    <x v="28"/>
    <d v="1899-12-30T08:30:00"/>
    <d v="1899-12-30T08:42:50"/>
    <d v="1899-12-30T00:12:50"/>
    <x v="39"/>
    <x v="0"/>
    <s v="استفسار / عنده عمال يريد قص كرت عمل لهم"/>
    <x v="13"/>
    <x v="1"/>
    <s v="دخول العميل وخروجة بسرعة + لم يكتمل الجلسة"/>
    <s v="المستفيد"/>
    <x v="3"/>
    <s v="https://wforecorder.hrsd.gov.sa/Ultra/DynaAsp/vCRMQuery.aspx?sid=15874563"/>
  </r>
  <r>
    <x v="51"/>
    <d v="1899-12-30T12:05:00"/>
    <d v="1899-12-30T12:17:45"/>
    <d v="1899-12-30T00:12:45"/>
    <x v="42"/>
    <x v="9"/>
    <s v="مراجعة / يريد خروج نهائي"/>
    <x v="10"/>
    <x v="1"/>
    <s v="العميل بقي بالجلسة لمدة 5 دقائق + الموظف لم يحضر"/>
    <s v="الموظف لم يحضر"/>
    <x v="2"/>
    <s v="https://wforecorder.hrsd.gov.sa/Ultra/DynaAsp/vCRMQuery.aspx?sid=15874567"/>
  </r>
  <r>
    <x v="93"/>
    <d v="1899-12-30T09:55:00"/>
    <d v="1899-12-30T10:12:50"/>
    <d v="1899-12-30T00:17:50"/>
    <x v="43"/>
    <x v="5"/>
    <s v="رخصة عمل"/>
    <x v="11"/>
    <x v="1"/>
    <s v="الموظف موجود من بداية الجلسة + العميل لم يحضر"/>
    <s v="العميل لم يحضر"/>
    <x v="1"/>
    <s v="https://wforecorder.hrsd.gov.sa/Ultra/DynaAsp/vCRMQuery.aspx?sid=15874574"/>
  </r>
  <r>
    <x v="63"/>
    <d v="1899-12-30T10:10:00"/>
    <d v="1899-12-30T10:23:45"/>
    <d v="1899-12-30T00:13:45"/>
    <x v="44"/>
    <x v="1"/>
    <s v="استفسار / بلاغ خروج نهائي + ويريد نقل كفاله"/>
    <x v="12"/>
    <x v="1"/>
    <s v="عرف عن نفسه الموظف + طلب منه رقم + تأكد من رقم الاقامة + تم توضيح للعميل الاشكالية وحلها"/>
    <s v="لايوجد"/>
    <x v="3"/>
    <s v="https://wforecorder.hrsd.gov.sa/Ultra/DynaAsp/vCRMQuery.aspx?sid=15874579"/>
  </r>
  <r>
    <x v="64"/>
    <d v="1899-12-30T11:35:00"/>
    <d v="1899-12-30T11:52:20"/>
    <d v="1899-12-30T00:17:20"/>
    <x v="34"/>
    <x v="4"/>
    <s v="بلاغات التغيب"/>
    <x v="13"/>
    <x v="1"/>
    <s v="دخول الموظف والعميل الى الجلسة + جميعهم ميوت"/>
    <s v="الموظف+العميل"/>
    <x v="0"/>
    <s v="https://wforecorder.hrsd.gov.sa/Ultra/DynaAsp/vCRMQuery.aspx?sid=15874579"/>
  </r>
  <r>
    <x v="32"/>
    <d v="1899-12-30T08:00:00"/>
    <d v="1899-12-30T08:12:35"/>
    <d v="1899-12-30T00:12:35"/>
    <x v="36"/>
    <x v="12"/>
    <s v="تسليم وثائق"/>
    <x v="9"/>
    <x v="0"/>
    <s v="الموظف فاتح الكاميرا + الصوت واضح + تم خدمة العميل بشكل ممتاز"/>
    <s v="تقنية"/>
    <x v="2"/>
    <s v="https://wforecorder.hrsd.gov.sa/Ultra/DynaAsp/vCRMQuery.aspx?sid=15874543"/>
  </r>
  <r>
    <x v="78"/>
    <d v="1899-12-30T13:15:00"/>
    <d v="1899-12-30T13:28:50"/>
    <d v="1899-12-30T00:13:50"/>
    <x v="50"/>
    <x v="1"/>
    <s v="طلب / خروج نهائي"/>
    <x v="10"/>
    <x v="1"/>
    <s v="العميل موجود + تأخر الموظف 7 دقائق + تم خدمته"/>
    <s v="الموظف"/>
    <x v="1"/>
    <s v="https://wforecorder.hrsd.gov.sa/Ultra/DynaAsp/vCRMQuery.aspx?sid=15874563"/>
  </r>
  <r>
    <x v="2"/>
    <d v="1899-12-30T09:30:00"/>
    <d v="1899-12-30T09:47:15"/>
    <d v="1899-12-30T00:17:15"/>
    <x v="51"/>
    <x v="8"/>
    <s v="منشأءة زراعية"/>
    <x v="11"/>
    <x v="1"/>
    <s v="الموظف موجود بداية الجلسة + فاتح الكاميرا + انتظر العميل"/>
    <s v="لايوجد عميل"/>
    <x v="3"/>
    <s v="https://wforecorder.hrsd.gov.sa/Ultra/DynaAsp/vCRMQuery.aspx?sid=15874567"/>
  </r>
  <r>
    <x v="79"/>
    <d v="1899-12-30T10:45:00"/>
    <d v="1899-12-30T10:58:40"/>
    <d v="1899-12-30T00:13:40"/>
    <x v="29"/>
    <x v="0"/>
    <s v="استفسار / الغاء بلاغ + نقل كفالة"/>
    <x v="12"/>
    <x v="1"/>
    <s v="لم يعرف عن نفسة + تم توثيق رقم الاقامة + تم خدمة العميل"/>
    <s v="المستفيد"/>
    <x v="2"/>
    <s v="https://wforecorder.hrsd.gov.sa/Ultra/DynaAsp/vCRMQuery.aspx?sid=15874574"/>
  </r>
  <r>
    <x v="80"/>
    <d v="1899-12-30T11:10:00"/>
    <d v="1899-12-30T11:26:55"/>
    <d v="1899-12-30T00:16:55"/>
    <x v="52"/>
    <x v="3"/>
    <s v="رخصة عمل"/>
    <x v="13"/>
    <x v="1"/>
    <s v="تم التعريف عن نفسة + طلب رمز تحقق + تأكد ان العميل راضي عن الخدمة"/>
    <s v="لايوجد"/>
    <x v="0"/>
    <s v="https://wforecorder.hrsd.gov.sa/Ultra/DynaAsp/vCRMQuery.aspx?sid=15874579"/>
  </r>
  <r>
    <x v="14"/>
    <d v="1899-12-30T08:55:00"/>
    <d v="1899-12-30T09:07:30"/>
    <d v="1899-12-30T00:12:30"/>
    <x v="2"/>
    <x v="0"/>
    <s v="استفسار"/>
    <x v="10"/>
    <x v="1"/>
    <s v="العميل موجود من بداية الجلسة + دخل الموظف بعد مرور 9 دقائق"/>
    <s v="الموظف"/>
    <x v="3"/>
    <s v="https://wforecorder.hrsd.gov.sa/Ultra/DynaAsp/vCRMQuery.aspx?sid=15874579"/>
  </r>
  <r>
    <x v="70"/>
    <d v="1899-12-30T12:30:00"/>
    <d v="1899-12-30T12:42:15"/>
    <d v="1899-12-30T00:12:15"/>
    <x v="9"/>
    <x v="3"/>
    <s v="غير محددة"/>
    <x v="11"/>
    <x v="1"/>
    <s v="الموظف عرف عن نفسة + فاتح الكاميرا + وضح للعميل الاجراءات الصحيحة"/>
    <s v="لا يوجد"/>
    <x v="2"/>
    <s v="https://wforecorder.hrsd.gov.sa/Ultra/DynaAsp/vCRMQuery.aspx?sid=15874586"/>
  </r>
  <r>
    <x v="60"/>
    <d v="1899-12-30T09:40:00"/>
    <d v="1899-12-30T09:53:50"/>
    <d v="1899-12-30T00:13:50"/>
    <x v="7"/>
    <x v="1"/>
    <s v="تسجيل هروب - لتأخر في تسجيل العقد"/>
    <x v="9"/>
    <x v="1"/>
    <s v="لم يتم التعريف عن نفسها + اخذت معلومات العميل + لم تطلب تقييم الخدمة"/>
    <s v="خلل في منصة قوى"/>
    <x v="1"/>
    <s v="https://wforecorder.hrsd.gov.sa/Ultra/DynaAsp/vCRMQuery.aspx?sid=15874540"/>
  </r>
  <r>
    <x v="49"/>
    <d v="1899-12-30T13:05:00"/>
    <d v="1899-12-30T13:22:45"/>
    <d v="1899-12-30T00:17:45"/>
    <x v="3"/>
    <x v="1"/>
    <s v="لا يوجد"/>
    <x v="12"/>
    <x v="0"/>
    <s v="مدة المكالمة 17 دقيقة + لايوجد صوت + فيديو"/>
    <s v="تقنية"/>
    <x v="0"/>
    <s v="https://wforecorder.hrsd.gov.sa/Ultra/DynaAsp/vCRMQuery.aspx?sid=15874543"/>
  </r>
  <r>
    <x v="84"/>
    <d v="1899-12-30T10:25:00"/>
    <d v="1899-12-30T10:37:40"/>
    <d v="1899-12-30T00:12:40"/>
    <x v="11"/>
    <x v="4"/>
    <s v="استفسار / نقل كفالة"/>
    <x v="13"/>
    <x v="1"/>
    <s v="دخول العميل وخروجة بسرعة + لم يكتمل الجلسة"/>
    <s v="المستفيد"/>
    <x v="3"/>
    <s v="https://wforecorder.hrsd.gov.sa/Ultra/DynaAsp/vCRMQuery.aspx?sid=15874543"/>
  </r>
  <r>
    <x v="62"/>
    <d v="1899-12-30T11:50:00"/>
    <d v="1899-12-30T12:02:35"/>
    <d v="1899-12-30T00:12:35"/>
    <x v="12"/>
    <x v="5"/>
    <s v="استفسار / انقطاع عن العمل + بلاغ تغيب"/>
    <x v="10"/>
    <x v="1"/>
    <s v="العميل بقي بالجلسة لمدة 6 دقائق + الموظف لم يحضر"/>
    <s v="الموظف لم يحضر"/>
    <x v="2"/>
    <s v="https://wforecorder.hrsd.gov.sa/Ultra/DynaAsp/vCRMQuery.aspx?sid=15874563"/>
  </r>
  <r>
    <x v="19"/>
    <d v="1899-12-30T08:15:00"/>
    <d v="1899-12-30T08:32:50"/>
    <d v="1899-12-30T00:17:50"/>
    <x v="6"/>
    <x v="1"/>
    <s v="رخصة عمل"/>
    <x v="11"/>
    <x v="1"/>
    <s v="الموظف موجود من بداية الجلسة + العميل لم يحضر"/>
    <s v="العميل لم يحضر"/>
    <x v="1"/>
    <s v="https://wforecorder.hrsd.gov.sa/Ultra/DynaAsp/vCRMQuery.aspx?sid=15874567"/>
  </r>
  <r>
    <x v="7"/>
    <d v="1899-12-30T12:40:00"/>
    <d v="1899-12-30T12:53:55"/>
    <d v="1899-12-30T00:13:55"/>
    <x v="8"/>
    <x v="2"/>
    <s v="استفسار / سجلات تجارية"/>
    <x v="12"/>
    <x v="1"/>
    <s v="عرف عن نفسه الموظف + طلب منه رقم + تأكد من رقم الاقامة + تم توضيح للعميل الاشكالية وحلها"/>
    <s v="لايوجد"/>
    <x v="3"/>
    <s v="https://wforecorder.hrsd.gov.sa/Ultra/DynaAsp/vCRMQuery.aspx?sid=15874574"/>
  </r>
  <r>
    <x v="75"/>
    <d v="1899-12-30T09:00:00"/>
    <d v="1899-12-30T09:17:25"/>
    <d v="1899-12-30T00:17:25"/>
    <x v="18"/>
    <x v="8"/>
    <s v="بلاغات التغيب"/>
    <x v="13"/>
    <x v="1"/>
    <s v="دخول الموظف والعميل الى الجلسة + جميعهم ميوت"/>
    <s v="الموظف+العميل"/>
    <x v="0"/>
    <s v="https://wforecorder.hrsd.gov.sa/Ultra/DynaAsp/vCRMQuery.aspx?sid=15874579"/>
  </r>
  <r>
    <x v="76"/>
    <d v="1899-12-30T10:15:00"/>
    <d v="1899-12-30T10:27:50"/>
    <d v="1899-12-30T00:12:50"/>
    <x v="17"/>
    <x v="7"/>
    <s v="طلب / خروج نهائي"/>
    <x v="9"/>
    <x v="0"/>
    <s v="الموظف فاتح الكاميرا + الصوت واضح + تم خدمة العميل بشكل ممتاز"/>
    <s v="تقنية"/>
    <x v="2"/>
    <s v="https://wforecorder.hrsd.gov.sa/Ultra/DynaAsp/vCRMQuery.aspx?sid=15874579"/>
  </r>
  <r>
    <x v="77"/>
    <d v="1899-12-30T11:40:00"/>
    <d v="1899-12-30T11:53:35"/>
    <d v="1899-12-30T00:13:35"/>
    <x v="27"/>
    <x v="10"/>
    <s v="تسليم وثائق"/>
    <x v="10"/>
    <x v="1"/>
    <s v="العميل موجود + تأخر الموظف 8 دقائق + تم خدمته"/>
    <s v="الموظف"/>
    <x v="1"/>
    <s v="https://wforecorder.hrsd.gov.sa/Ultra/DynaAsp/vCRMQuery.aspx?sid=15874543"/>
  </r>
  <r>
    <x v="90"/>
    <d v="1899-12-30T08:50:00"/>
    <d v="1899-12-30T09:07:10"/>
    <d v="1899-12-30T00:17:10"/>
    <x v="47"/>
    <x v="3"/>
    <s v="مراجعة / يريد خروج نهائي"/>
    <x v="11"/>
    <x v="1"/>
    <s v="الموظف موجود بداية الجلسة + فاتح الكاميرا + انتظر العميل"/>
    <s v="لايوجد عميل"/>
    <x v="3"/>
    <s v="https://wforecorder.hrsd.gov.sa/Ultra/DynaAsp/vCRMQuery.aspx?sid=15874563"/>
  </r>
  <r>
    <x v="11"/>
    <d v="1899-12-30T13:20:00"/>
    <d v="1899-12-30T13:33:45"/>
    <d v="1899-12-30T00:13:45"/>
    <x v="40"/>
    <x v="3"/>
    <s v="استفسار"/>
    <x v="12"/>
    <x v="1"/>
    <s v="لم يعرف عن نفسة + تم توثيق رقم الاقامة + تم خدمة العميل"/>
    <s v="المستفيد"/>
    <x v="2"/>
    <s v="https://wforecorder.hrsd.gov.sa/Ultra/DynaAsp/vCRMQuery.aspx?sid=15874567"/>
  </r>
  <r>
    <x v="12"/>
    <d v="1899-12-30T09:15:00"/>
    <d v="1899-12-30T09:31:50"/>
    <d v="1899-12-30T00:16:50"/>
    <x v="4"/>
    <x v="0"/>
    <s v="رخصة عمل"/>
    <x v="13"/>
    <x v="1"/>
    <s v="تم التعريف عن نفسة + طلب رمز تحقق + تأكد ان العميل راضي عن الخدمة"/>
    <s v="لايوجد"/>
    <x v="0"/>
    <s v="https://wforecorder.hrsd.gov.sa/Ultra/DynaAsp/vCRMQuery.aspx?sid=15874574"/>
  </r>
  <r>
    <x v="13"/>
    <d v="1899-12-30T10:30:00"/>
    <d v="1899-12-30T10:42:35"/>
    <d v="1899-12-30T00:12:35"/>
    <x v="10"/>
    <x v="1"/>
    <s v="استفسار / عنده عمال يريد قص كرت عمل لهم"/>
    <x v="10"/>
    <x v="1"/>
    <s v="العميل موجود من بداية الجلسة + دخل الموظف بعد مرور 5 دقائق"/>
    <s v="الموظف"/>
    <x v="3"/>
    <s v="https://wforecorder.hrsd.gov.sa/Ultra/DynaAsp/vCRMQuery.aspx?sid=15874579"/>
  </r>
  <r>
    <x v="35"/>
    <d v="1899-12-30T11:55:00"/>
    <d v="1899-12-30T12:07:20"/>
    <d v="1899-12-30T00:12:20"/>
    <x v="5"/>
    <x v="0"/>
    <s v="غير محددة"/>
    <x v="11"/>
    <x v="1"/>
    <s v="الموظف عرف عن نفسة + فاتح الكاميرا + وضح للعميل الاجراءات الصحيحة"/>
    <s v="لا يوجد"/>
    <x v="2"/>
    <s v="https://wforecorder.hrsd.gov.sa/Ultra/DynaAsp/vCRMQuery.aspx?sid=15874579"/>
  </r>
  <r>
    <x v="16"/>
    <d v="1899-12-30T08:10:00"/>
    <d v="1899-12-30T08:23:50"/>
    <d v="1899-12-30T00:13:50"/>
    <x v="15"/>
    <x v="4"/>
    <s v="استفسار / مشكلة بالمؤوسسة"/>
    <x v="9"/>
    <x v="1"/>
    <s v="لم يتم التعريف عن نفسها + اخذت معلومات العميل + لم تطلب تقييم الخدمة"/>
    <s v="المعاملة غير احترافية نهائياً"/>
    <x v="1"/>
    <s v="https://wforecorder.hrsd.gov.sa/Ultra/DynaAsp/vCRMQuery.aspx?sid=15874586"/>
  </r>
  <r>
    <x v="38"/>
    <d v="1899-12-30T12:35:00"/>
    <d v="1899-12-30T12:52:40"/>
    <d v="1899-12-30T00:17:40"/>
    <x v="1"/>
    <x v="0"/>
    <s v="لا يوجد"/>
    <x v="12"/>
    <x v="0"/>
    <s v="مدة المكالمة 17 دقيقة + لايوجد صوت + فيديو"/>
    <s v="تقنية"/>
    <x v="0"/>
    <s v="https://wforecorder.hrsd.gov.sa/Ultra/DynaAsp/vCRMQuery.aspx?sid=15874540"/>
  </r>
  <r>
    <x v="72"/>
    <d v="1899-12-30T09:50:00"/>
    <d v="1899-12-30T10:02:45"/>
    <d v="1899-12-30T00:12:45"/>
    <x v="48"/>
    <x v="6"/>
    <s v="منشأءة زراعية"/>
    <x v="13"/>
    <x v="1"/>
    <s v="دخول العميل وخروجة بسرعة + لم يكتمل الجلسة"/>
    <s v="المستفيد"/>
    <x v="3"/>
    <s v="https://wforecorder.hrsd.gov.sa/Ultra/DynaAsp/vCRMQuery.aspx?sid=15874543"/>
  </r>
  <r>
    <x v="17"/>
    <d v="1899-12-30T10:05:00"/>
    <d v="1899-12-30T10:17:50"/>
    <d v="1899-12-30T00:12:50"/>
    <x v="0"/>
    <x v="0"/>
    <s v="استفسار / بلاغ خروج نهائي + ويريد نقل كفاله"/>
    <x v="10"/>
    <x v="1"/>
    <s v="العميل بقي بالجلسة لمدة 4 دقائق + الموظف لم يحضر"/>
    <s v="الموظف لم يحضر"/>
    <x v="2"/>
    <s v="https://wforecorder.hrsd.gov.sa/Ultra/DynaAsp/vCRMQuery.aspx?sid=15874543"/>
  </r>
  <r>
    <x v="29"/>
    <d v="1899-12-30T11:20:00"/>
    <d v="1899-12-30T11:37:55"/>
    <d v="1899-12-30T00:17:55"/>
    <x v="49"/>
    <x v="9"/>
    <s v="رخصة عمل"/>
    <x v="11"/>
    <x v="1"/>
    <s v="الموظف موجود من بداية الجلسة + العميل لم يحضر"/>
    <s v="العميل لم يحضر"/>
    <x v="1"/>
    <s v="https://wforecorder.hrsd.gov.sa/Ultra/DynaAsp/vCRMQuery.aspx?sid=15874563"/>
  </r>
  <r>
    <x v="8"/>
    <d v="1899-12-30T08:45:00"/>
    <d v="1899-12-30T08:58:40"/>
    <d v="1899-12-30T00:13:40"/>
    <x v="39"/>
    <x v="0"/>
    <s v="استفسار / الغاء بلاغ + نقل كفالة"/>
    <x v="12"/>
    <x v="1"/>
    <s v="عرف عن نفسه الموظف + طلب منه رقم + تأكد من رقم الاقامة + تم توضيح للعميل الاشكالية وحلها"/>
    <s v="لايوجد"/>
    <x v="3"/>
    <s v="https://wforecorder.hrsd.gov.sa/Ultra/DynaAsp/vCRMQuery.aspx?sid=15874567"/>
  </r>
  <r>
    <x v="41"/>
    <d v="1899-12-30T13:10:00"/>
    <d v="1899-12-30T13:27:35"/>
    <d v="1899-12-30T00:17:35"/>
    <x v="42"/>
    <x v="9"/>
    <s v="بلاغات التغيب"/>
    <x v="13"/>
    <x v="1"/>
    <s v="دخول الموظف والعميل الى الجلسة + جميعهم ميوت"/>
    <s v="الموظف+العميل"/>
    <x v="0"/>
    <s v="https://wforecorder.hrsd.gov.sa/Ultra/DynaAsp/vCRMQuery.aspx?sid=15874574"/>
  </r>
  <r>
    <x v="42"/>
    <d v="1899-12-30T09:35:00"/>
    <d v="1899-12-30T09:47:20"/>
    <d v="1899-12-30T00:12:20"/>
    <x v="43"/>
    <x v="5"/>
    <s v="تسليم وثائق"/>
    <x v="9"/>
    <x v="0"/>
    <s v="الموظف فاتح الكاميرا + الصوت واضح + تم خدمة العميل بشكل ممتاز"/>
    <s v="تقنية"/>
    <x v="2"/>
    <s v="https://wforecorder.hrsd.gov.sa/Ultra/DynaAsp/vCRMQuery.aspx?sid=15874579"/>
  </r>
  <r>
    <x v="43"/>
    <d v="1899-12-30T10:50:00"/>
    <d v="1899-12-30T11:03:45"/>
    <d v="1899-12-30T00:13:45"/>
    <x v="44"/>
    <x v="1"/>
    <s v="طلب / خروج نهائي"/>
    <x v="10"/>
    <x v="1"/>
    <s v="العميل موجود + تأخر الموظف 3 دقائق + تم خدمته"/>
    <s v="الموظف"/>
    <x v="1"/>
    <s v="https://wforecorder.hrsd.gov.sa/Ultra/DynaAsp/vCRMQuery.aspx?sid=15874579"/>
  </r>
  <r>
    <x v="91"/>
    <d v="1899-12-30T11:15:00"/>
    <d v="1899-12-30T11:32:00"/>
    <d v="1899-12-30T00:17:00"/>
    <x v="34"/>
    <x v="4"/>
    <s v="استفسار / نقل كفالة"/>
    <x v="11"/>
    <x v="1"/>
    <s v="الموظف موجود بداية الجلسة + فاتح الكاميرا + انتظر العميل"/>
    <s v="لايوجد عميل"/>
    <x v="3"/>
    <s v="https://wforecorder.hrsd.gov.sa/Ultra/DynaAsp/vCRMQuery.aspx?sid=15874543"/>
  </r>
  <r>
    <x v="67"/>
    <d v="1899-12-30T08:30:00"/>
    <d v="1899-12-30T08:43:55"/>
    <d v="1899-12-30T00:13:55"/>
    <x v="36"/>
    <x v="12"/>
    <s v="استفسار"/>
    <x v="12"/>
    <x v="1"/>
    <s v="لم يعرف عن نفسة + تم توثيق رقم الاقامة + تم خدمة العميل"/>
    <s v="المستفيد"/>
    <x v="2"/>
    <s v="https://wforecorder.hrsd.gov.sa/Ultra/DynaAsp/vCRMQuery.aspx?sid=15874563"/>
  </r>
  <r>
    <x v="45"/>
    <d v="1899-12-30T12:55:00"/>
    <d v="1899-12-30T13:11:50"/>
    <d v="1899-12-30T00:16:50"/>
    <x v="50"/>
    <x v="1"/>
    <s v="رخصة عمل"/>
    <x v="13"/>
    <x v="1"/>
    <s v="تم التعريف عن نفسة + طلب رمز تحقق + تأكد ان العميل راضي عن الخدمة"/>
    <s v="لايوجد"/>
    <x v="0"/>
    <s v="https://wforecorder.hrsd.gov.sa/Ultra/DynaAsp/vCRMQuery.aspx?sid=15874567"/>
  </r>
  <r>
    <x v="34"/>
    <d v="1899-12-30T09:45:00"/>
    <d v="1899-12-30T09:57:35"/>
    <d v="1899-12-30T00:12:35"/>
    <x v="47"/>
    <x v="3"/>
    <s v="بلاغات التغيب"/>
    <x v="1"/>
    <x v="1"/>
    <s v="مكتب العمل ببريدة"/>
    <s v="الموظف لم يحضر"/>
    <x v="3"/>
    <s v="https://wforecorder.hrsd.gov.sa/Ultra/DynaAsp/vCRMQuery.aspx?sid=15874574"/>
  </r>
  <r>
    <x v="67"/>
    <d v="1899-12-30T08:15:00"/>
    <d v="1899-12-30T08:28:50"/>
    <d v="1899-12-30T00:13:50"/>
    <x v="12"/>
    <x v="5"/>
    <s v="طلب / خروج نهائي"/>
    <x v="10"/>
    <x v="1"/>
    <s v="العميل موجود + تأخر الموظف 7 دقائق + تم خدمته"/>
    <s v="الموظف"/>
    <x v="1"/>
    <s v="https://wforecorder.hrsd.gov.sa/Ultra/DynaAsp/vCRMQuery.aspx?sid=15874579"/>
  </r>
  <r>
    <x v="33"/>
    <d v="1899-12-30T09:30:00"/>
    <d v="1899-12-30T09:47:15"/>
    <d v="1899-12-30T00:17:15"/>
    <x v="6"/>
    <x v="1"/>
    <s v="استفسار"/>
    <x v="11"/>
    <x v="1"/>
    <s v="الموظف موجود بداية الجلسة + فاتح الكاميرا + انتظر العميل"/>
    <s v="لايوجد عميل"/>
    <x v="3"/>
    <s v="https://wforecorder.hrsd.gov.sa/Ultra/DynaAsp/vCRMQuery.aspx?sid=15874579"/>
  </r>
  <r>
    <x v="80"/>
    <d v="1899-12-30T10:45:00"/>
    <d v="1899-12-30T10:58:30"/>
    <d v="1899-12-30T00:13:30"/>
    <x v="8"/>
    <x v="2"/>
    <s v="رخصة عمل"/>
    <x v="12"/>
    <x v="1"/>
    <s v="لم يعرف عن نفسة + تم توثيق رقم الاقامة + تم خدمة العميل"/>
    <s v="المستفيد"/>
    <x v="2"/>
    <s v="https://wforecorder.hrsd.gov.sa/Ultra/DynaAsp/vCRMQuery.aspx?sid=15874586"/>
  </r>
  <r>
    <x v="81"/>
    <d v="1899-12-30T11:10:00"/>
    <d v="1899-12-30T11:26:45"/>
    <d v="1899-12-30T00:16:45"/>
    <x v="18"/>
    <x v="8"/>
    <s v="تسليم وثائق"/>
    <x v="13"/>
    <x v="1"/>
    <s v="تم التعريف عن نفسة + طلب رمز تحقق + تأكد ان العميل راضي عن الخدمة"/>
    <s v="لايوجد"/>
    <x v="0"/>
    <s v="https://wforecorder.hrsd.gov.sa/Ultra/DynaAsp/vCRMQuery.aspx?sid=15874540"/>
  </r>
  <r>
    <x v="70"/>
    <d v="1899-12-30T12:25:00"/>
    <d v="1899-12-30T12:36:40"/>
    <d v="1899-12-30T00:11:40"/>
    <x v="17"/>
    <x v="7"/>
    <s v="استفسار / نقل كفالة"/>
    <x v="10"/>
    <x v="1"/>
    <s v="العميل موجود من بداية الجلسة + دخل الموظف بعد مرور 5 دقائق"/>
    <s v="الموظف"/>
    <x v="3"/>
    <s v="https://wforecorder.hrsd.gov.sa/Ultra/DynaAsp/vCRMQuery.aspx?sid=15874543"/>
  </r>
  <r>
    <x v="71"/>
    <d v="1899-12-30T08:35:00"/>
    <d v="1899-12-30T08:46:55"/>
    <d v="1899-12-30T00:11:55"/>
    <x v="27"/>
    <x v="10"/>
    <s v="منشأءة زراعية"/>
    <x v="11"/>
    <x v="1"/>
    <s v="الموظف عرف عن نفسة + فاتح الكاميرا + وضح للعميل الاجراءات الصحيحة"/>
    <s v="لا يوجد"/>
    <x v="2"/>
    <s v="https://wforecorder.hrsd.gov.sa/Ultra/DynaAsp/vCRMQuery.aspx?sid=15874543"/>
  </r>
  <r>
    <x v="27"/>
    <d v="1899-12-30T13:50:00"/>
    <d v="1899-12-30T14:03:45"/>
    <d v="1899-12-30T00:13:45"/>
    <x v="47"/>
    <x v="3"/>
    <s v="استفسار / مشكلة بالمؤوسسة"/>
    <x v="9"/>
    <x v="1"/>
    <s v="لم يتم التعريف عن نفسها + اخذت معلومات العميل + لم تطلب تقييم الخدمة"/>
    <s v="خلل في منصة قوى"/>
    <x v="1"/>
    <s v="https://wforecorder.hrsd.gov.sa/Ultra/DynaAsp/vCRMQuery.aspx?sid=15874563"/>
  </r>
  <r>
    <x v="62"/>
    <d v="1899-12-30T09:20:00"/>
    <d v="1899-12-30T09:37:50"/>
    <d v="1899-12-30T00:17:50"/>
    <x v="40"/>
    <x v="3"/>
    <s v="غير محددة"/>
    <x v="12"/>
    <x v="0"/>
    <s v="مدة المكالمة 17 دقيقة + لايوجد صوت + فيديو"/>
    <s v="تقنية"/>
    <x v="0"/>
    <s v="https://wforecorder.hrsd.gov.sa/Ultra/DynaAsp/vCRMQuery.aspx?sid=15874567"/>
  </r>
  <r>
    <x v="19"/>
    <d v="1899-12-30T10:35:00"/>
    <d v="1899-12-30T10:47:25"/>
    <d v="1899-12-30T00:12:25"/>
    <x v="4"/>
    <x v="0"/>
    <s v="بلاغات التغيب"/>
    <x v="13"/>
    <x v="1"/>
    <s v="دخول العميل وخروجة بسرعة + لم يكتمل الجلسة"/>
    <s v="المستفيد"/>
    <x v="3"/>
    <s v="https://wforecorder.hrsd.gov.sa/Ultra/DynaAsp/vCRMQuery.aspx?sid=15874574"/>
  </r>
  <r>
    <x v="7"/>
    <d v="1899-12-30T11:50:00"/>
    <d v="1899-12-30T12:02:30"/>
    <d v="1899-12-30T00:12:30"/>
    <x v="10"/>
    <x v="1"/>
    <s v="تسجيل هروب - لتأخر في تسجيل العقد"/>
    <x v="5"/>
    <x v="1"/>
    <s v="العميل بقي بالجلسة لمدة 4 دقائق + الموظف لم يحضر"/>
    <s v="الموظف لم يحضر"/>
    <x v="3"/>
    <s v="https://wforecorder.hrsd.gov.sa/Ultra/DynaAsp/vCRMQuery.aspx?sid=15874579"/>
  </r>
  <r>
    <x v="75"/>
    <d v="1899-12-30T08:05:00"/>
    <d v="1899-12-30T08:22:40"/>
    <d v="1899-12-30T00:17:40"/>
    <x v="5"/>
    <x v="0"/>
    <s v="لا يوجد"/>
    <x v="11"/>
    <x v="1"/>
    <s v="الموظف موجود من بداية الجلسة + العميل لم يحضر"/>
    <s v="العميل لم يحضر"/>
    <x v="1"/>
    <s v="https://wforecorder.hrsd.gov.sa/Ultra/DynaAsp/vCRMQuery.aspx?sid=15874579"/>
  </r>
  <r>
    <x v="76"/>
    <d v="1899-12-30T12:40:00"/>
    <d v="1899-12-30T12:53:55"/>
    <d v="1899-12-30T00:13:55"/>
    <x v="15"/>
    <x v="4"/>
    <s v="استفسار / سجلات تجارية"/>
    <x v="12"/>
    <x v="1"/>
    <s v="عرف عن نفسه الموظف + طلب منه رقم + تأكد من رقم الاقامة + تم توضيح للعميل الاشكالية وحلها"/>
    <s v="لايوجد"/>
    <x v="3"/>
    <s v="https://wforecorder.hrsd.gov.sa/Ultra/DynaAsp/vCRMQuery.aspx?sid=15874543"/>
  </r>
  <r>
    <x v="77"/>
    <d v="1899-12-30T09:15:00"/>
    <d v="1899-12-30T09:32:30"/>
    <d v="1899-12-30T00:17:30"/>
    <x v="1"/>
    <x v="0"/>
    <s v="رخصة عمل"/>
    <x v="13"/>
    <x v="1"/>
    <s v="دخول الموظف والعميل الى الجلسة + جميعهم ميوت"/>
    <s v="الموظف+العميل"/>
    <x v="0"/>
    <s v="https://wforecorder.hrsd.gov.sa/Ultra/DynaAsp/vCRMQuery.aspx?sid=15874563"/>
  </r>
  <r>
    <x v="78"/>
    <d v="1899-12-30T10:30:00"/>
    <d v="1899-12-30T10:42:15"/>
    <d v="1899-12-30T00:12:15"/>
    <x v="48"/>
    <x v="6"/>
    <s v="استفسار / عنده عمال يريد قص كرت عمل لهم"/>
    <x v="9"/>
    <x v="0"/>
    <s v="الموظف فاتح الكاميرا + الصوت واضح + تم خدمة العميل بشكل ممتاز"/>
    <s v="تقنية"/>
    <x v="2"/>
    <s v="https://wforecorder.hrsd.gov.sa/Ultra/DynaAsp/vCRMQuery.aspx?sid=15874567"/>
  </r>
  <r>
    <x v="79"/>
    <d v="1899-12-30T11:25:00"/>
    <d v="1899-12-30T11:38:40"/>
    <d v="1899-12-30T00:13:40"/>
    <x v="0"/>
    <x v="0"/>
    <s v="طلب / خروج نهائي"/>
    <x v="10"/>
    <x v="1"/>
    <s v="العميل موجود + تأخر الموظف 6 دقائق + تم خدمته"/>
    <s v="الموظف"/>
    <x v="1"/>
    <s v="https://wforecorder.hrsd.gov.sa/Ultra/DynaAsp/vCRMQuery.aspx?sid=15874574"/>
  </r>
  <r>
    <x v="13"/>
    <d v="1899-12-30T08:50:00"/>
    <d v="1899-12-30T09:07:25"/>
    <d v="1899-12-30T00:17:25"/>
    <x v="49"/>
    <x v="9"/>
    <s v="استفسار / بلاغ خروج نهائي + ويريد نقل كفاله"/>
    <x v="11"/>
    <x v="1"/>
    <s v="الموظف موجود بداية الجلسة + فاتح الكاميرا + انتظر العميل"/>
    <s v="لايوجد عميل"/>
    <x v="3"/>
    <s v="https://wforecorder.hrsd.gov.sa/Ultra/DynaAsp/vCRMQuery.aspx?sid=15874579"/>
  </r>
  <r>
    <x v="24"/>
    <d v="1899-12-30T13:15:00"/>
    <d v="1899-12-30T13:28:50"/>
    <d v="1899-12-30T00:13:50"/>
    <x v="39"/>
    <x v="0"/>
    <s v="مراجعة / يريد خروج نهائي"/>
    <x v="12"/>
    <x v="1"/>
    <s v="لم يعرف عن نفسة + تم توثيق رقم الاقامة + تم خدمة العميل"/>
    <s v="المستفيد"/>
    <x v="2"/>
    <s v="https://wforecorder.hrsd.gov.sa/Ultra/DynaAsp/vCRMQuery.aspx?sid=15874579"/>
  </r>
  <r>
    <x v="36"/>
    <d v="1899-12-30T09:40:00"/>
    <d v="1899-12-30T09:56:45"/>
    <d v="1899-12-30T00:16:45"/>
    <x v="42"/>
    <x v="9"/>
    <s v="استفسار"/>
    <x v="13"/>
    <x v="1"/>
    <s v="تم التعريف عن نفسة + طلب رمز تحقق + تأكد ان العميل راضي عن الخدمة"/>
    <s v="لايوجد"/>
    <x v="0"/>
    <s v="https://wforecorder.hrsd.gov.sa/Ultra/DynaAsp/vCRMQuery.aspx?sid=15874586"/>
  </r>
  <r>
    <x v="37"/>
    <d v="1899-12-30T10:55:00"/>
    <d v="1899-12-30T11:07:20"/>
    <d v="1899-12-30T00:12:20"/>
    <x v="43"/>
    <x v="5"/>
    <s v="رخصة عمل"/>
    <x v="10"/>
    <x v="1"/>
    <s v="العميل موجود من بداية الجلسة + دخل الموظف بعد مرور 8 دقائق"/>
    <s v="الموظف"/>
    <x v="3"/>
    <s v="https://wforecorder.hrsd.gov.sa/Ultra/DynaAsp/vCRMQuery.aspx?sid=15874540"/>
  </r>
  <r>
    <x v="18"/>
    <d v="1899-12-30T11:20:00"/>
    <d v="1899-12-30T11:31:55"/>
    <d v="1899-12-30T00:11:55"/>
    <x v="44"/>
    <x v="1"/>
    <s v="تسليم وثائق"/>
    <x v="11"/>
    <x v="1"/>
    <s v="الموظف عرف عن نفسة + فاتح الكاميرا + وضح للعميل الاجراءات الصحيحة"/>
    <s v="لا يوجد"/>
    <x v="2"/>
    <s v="https://wforecorder.hrsd.gov.sa/Ultra/DynaAsp/vCRMQuery.aspx?sid=15874543"/>
  </r>
  <r>
    <x v="72"/>
    <d v="1899-12-30T08:25:00"/>
    <d v="1899-12-30T08:38:50"/>
    <d v="1899-12-30T00:13:50"/>
    <x v="34"/>
    <x v="4"/>
    <s v="استفسار / الغاء بلاغ + نقل كفالة"/>
    <x v="9"/>
    <x v="1"/>
    <s v="لم يتم التعريف عن نفسها + اخذت معلومات العميل + لم تطلب تقييم الخدمة"/>
    <s v="المعاملة غير احترافية نهائياً"/>
    <x v="1"/>
    <s v="https://wforecorder.hrsd.gov.sa/Ultra/DynaAsp/vCRMQuery.aspx?sid=15874543"/>
  </r>
  <r>
    <x v="17"/>
    <d v="1899-12-30T12:50:00"/>
    <d v="1899-12-30T13:07:35"/>
    <d v="1899-12-30T00:17:35"/>
    <x v="36"/>
    <x v="12"/>
    <s v="غير محددة"/>
    <x v="12"/>
    <x v="0"/>
    <s v="مدة المكالمة 17 دقيقة + لايوجد صوت + فيديو"/>
    <s v="تقنية"/>
    <x v="0"/>
    <s v="https://wforecorder.hrsd.gov.sa/Ultra/DynaAsp/vCRMQuery.aspx?sid=15874563"/>
  </r>
  <r>
    <x v="29"/>
    <d v="1899-12-30T09:05:00"/>
    <d v="1899-12-30T09:17:30"/>
    <d v="1899-12-30T00:12:30"/>
    <x v="50"/>
    <x v="1"/>
    <s v="استفسار / انقطاع عن العمل + بلاغ تغيب"/>
    <x v="13"/>
    <x v="1"/>
    <s v="دخول العميل وخروجة بسرعة + لم يكتمل الجلسة"/>
    <s v="المستفيد"/>
    <x v="3"/>
    <s v="https://wforecorder.hrsd.gov.sa/Ultra/DynaAsp/vCRMQuery.aspx?sid=15874567"/>
  </r>
  <r>
    <x v="8"/>
    <d v="1899-12-30T10:20:00"/>
    <d v="1899-12-30T10:32:05"/>
    <d v="1899-12-30T00:12:05"/>
    <x v="51"/>
    <x v="8"/>
    <s v="منشأءة زراعية"/>
    <x v="10"/>
    <x v="1"/>
    <s v="العميل بقي بالجلسة لمدة 6 دقائق + الموظف لم يحضر"/>
    <s v="الموظف لم يحضر"/>
    <x v="2"/>
    <s v="https://wforecorder.hrsd.gov.sa/Ultra/DynaAsp/vCRMQuery.aspx?sid=15874574"/>
  </r>
  <r>
    <x v="87"/>
    <d v="1899-12-30T11:45:00"/>
    <d v="1899-12-30T12:02:45"/>
    <d v="1899-12-30T00:17:45"/>
    <x v="29"/>
    <x v="0"/>
    <s v="لا يوجد"/>
    <x v="11"/>
    <x v="1"/>
    <s v="الموظف موجود من بداية الجلسة + العميل لم يحضر"/>
    <s v="العميل لم يحضر"/>
    <x v="1"/>
    <s v="https://wforecorder.hrsd.gov.sa/Ultra/DynaAsp/vCRMQuery.aspx?sid=15874579"/>
  </r>
  <r>
    <x v="88"/>
    <d v="1899-12-30T08:30:00"/>
    <d v="1899-12-30T08:43:45"/>
    <d v="1899-12-30T00:13:45"/>
    <x v="52"/>
    <x v="3"/>
    <s v="استفسار / نقل كفالة"/>
    <x v="12"/>
    <x v="1"/>
    <s v="عرف عن نفسه الموظف + طلب منه رقم + تأكد من رقم الاقامة + تم توضيح للعميل الاشكالية وحلها"/>
    <s v="لايوجد"/>
    <x v="3"/>
    <s v="https://wforecorder.hrsd.gov.sa/Ultra/DynaAsp/vCRMQuery.aspx?sid=15874579"/>
  </r>
  <r>
    <x v="89"/>
    <d v="1899-12-30T13:10:00"/>
    <d v="1899-12-30T13:27:25"/>
    <d v="1899-12-30T00:17:25"/>
    <x v="2"/>
    <x v="0"/>
    <s v="بلاغات التغيب"/>
    <x v="13"/>
    <x v="1"/>
    <s v="دخول الموظف والعميل الى الجلسة + جميعهم ميوت"/>
    <s v="الموظف+العميل"/>
    <x v="0"/>
    <s v="https://wforecorder.hrsd.gov.sa/Ultra/DynaAsp/vCRMQuery.aspx?sid=15874543"/>
  </r>
  <r>
    <x v="44"/>
    <d v="1899-12-30T09:50:00"/>
    <d v="1899-12-30T10:02:35"/>
    <d v="1899-12-30T00:12:35"/>
    <x v="9"/>
    <x v="3"/>
    <s v="طلب / خروج نهائي"/>
    <x v="9"/>
    <x v="0"/>
    <s v="الموظف فاتح الكاميرا + الصوت واضح + تم خدمة العميل بشكل ممتاز"/>
    <s v="تقنية"/>
    <x v="2"/>
    <s v="https://wforecorder.hrsd.gov.sa/Ultra/DynaAsp/vCRMQuery.aspx?sid=15874563"/>
  </r>
  <r>
    <x v="1"/>
    <d v="1899-12-30T10:10:00"/>
    <d v="1899-12-30T10:23:40"/>
    <d v="1899-12-30T00:13:40"/>
    <x v="7"/>
    <x v="1"/>
    <s v="استفسار"/>
    <x v="10"/>
    <x v="1"/>
    <s v="العميل موجود + تأخر الموظف 9 دقائق + تم خدمته"/>
    <s v="الموظف"/>
    <x v="1"/>
    <s v="https://wforecorder.hrsd.gov.sa/Ultra/DynaAsp/vCRMQuery.aspx?sid=15874567"/>
  </r>
  <r>
    <x v="15"/>
    <d v="1899-12-30T11:35:00"/>
    <d v="1899-12-30T11:52:20"/>
    <d v="1899-12-30T00:17:20"/>
    <x v="3"/>
    <x v="1"/>
    <s v="رخصة عمل"/>
    <x v="11"/>
    <x v="1"/>
    <s v="الموظف موجود بداية الجلسة + فاتح الكاميرا + انتظر العميل"/>
    <s v="لايوجد عميل"/>
    <x v="3"/>
    <s v="https://wforecorder.hrsd.gov.sa/Ultra/DynaAsp/vCRMQuery.aspx?sid=15874574"/>
  </r>
  <r>
    <x v="3"/>
    <d v="1899-12-30T08:20:00"/>
    <d v="1899-12-30T08:33:55"/>
    <d v="1899-12-30T00:13:55"/>
    <x v="11"/>
    <x v="4"/>
    <s v="استفسار / سجلات تجارية"/>
    <x v="12"/>
    <x v="1"/>
    <s v="لم يعرف عن نفسة + تم توثيق رقم الاقامة + تم خدمة العميل"/>
    <s v="المستفيد"/>
    <x v="2"/>
    <s v="https://wforecorder.hrsd.gov.sa/Ultra/DynaAsp/vCRMQuery.aspx?sid=15874579"/>
  </r>
  <r>
    <x v="58"/>
    <d v="1899-12-30T12:05:00"/>
    <d v="1899-12-30T12:21:50"/>
    <d v="1899-12-30T00:16:50"/>
    <x v="12"/>
    <x v="5"/>
    <s v="تسليم وثائق"/>
    <x v="13"/>
    <x v="1"/>
    <s v="تم التعريف عن نفسة + طلب رمز تحقق + تأكد ان العميل راضي عن الخدمة"/>
    <s v="لايوجد"/>
    <x v="0"/>
    <s v="https://wforecorder.hrsd.gov.sa/Ultra/DynaAsp/vCRMQuery.aspx?sid=15874579"/>
  </r>
  <r>
    <x v="25"/>
    <d v="1899-12-30T09:25:00"/>
    <d v="1899-12-30T09:37:15"/>
    <d v="1899-12-30T00:12:15"/>
    <x v="6"/>
    <x v="1"/>
    <s v="تسجيل هروب - لتأخر في تسجيل العقد"/>
    <x v="10"/>
    <x v="1"/>
    <s v="العميل موجود من بداية الجلسة + دخل الموظف بعد مرور 3 دقائق"/>
    <s v="الموظف"/>
    <x v="3"/>
    <s v="https://wforecorder.hrsd.gov.sa/Ultra/DynaAsp/vCRMQuery.aspx?sid=15874586"/>
  </r>
  <r>
    <x v="16"/>
    <d v="1899-12-30T13:40:00"/>
    <d v="1899-12-30T13:52:30"/>
    <d v="1899-12-30T00:12:30"/>
    <x v="8"/>
    <x v="2"/>
    <s v="غير محددة"/>
    <x v="11"/>
    <x v="1"/>
    <s v="الموظف عرف عن نفسة + فاتح الكاميرا + وضح للعميل الاجراءات الصحيحة"/>
    <s v="لا يوجد"/>
    <x v="2"/>
    <s v="https://wforecorder.hrsd.gov.sa/Ultra/DynaAsp/vCRMQuery.aspx?sid=15874540"/>
  </r>
  <r>
    <x v="38"/>
    <d v="1899-12-30T10:00:00"/>
    <d v="1899-12-30T10:13:50"/>
    <d v="1899-12-30T00:13:50"/>
    <x v="18"/>
    <x v="8"/>
    <s v="استفسار / عنده عمال يريد قص كرت عمل لهم"/>
    <x v="9"/>
    <x v="1"/>
    <s v="لم يتم التعريف عن نفسها + اخذت معلومات العميل + لم تطلب تقييم الخدمة"/>
    <s v="خلل في منصة قوى"/>
    <x v="1"/>
    <s v="https://wforecorder.hrsd.gov.sa/Ultra/DynaAsp/vCRMQuery.aspx?sid=15874543"/>
  </r>
  <r>
    <x v="39"/>
    <d v="1899-12-30T11:15:00"/>
    <d v="1899-12-30T11:32:45"/>
    <d v="1899-12-30T00:17:45"/>
    <x v="17"/>
    <x v="7"/>
    <s v="لا يوجد"/>
    <x v="12"/>
    <x v="0"/>
    <s v="مدة المكالمة 17 دقيقة + لايوجد صوت + فيديو"/>
    <s v="تقنية"/>
    <x v="0"/>
    <s v="https://wforecorder.hrsd.gov.sa/Ultra/DynaAsp/vCRMQuery.aspx?sid=15874543"/>
  </r>
  <r>
    <x v="85"/>
    <d v="1899-12-30T08:40:00"/>
    <d v="1899-12-30T08:52:25"/>
    <d v="1899-12-30T00:12:25"/>
    <x v="27"/>
    <x v="10"/>
    <s v="استفسار / مشكلة بالمؤوسسة"/>
    <x v="13"/>
    <x v="1"/>
    <s v="دخول العميل وخروجة بسرعة + لم يكتمل الجلسة"/>
    <s v="المستفيد"/>
    <x v="3"/>
    <s v="https://wforecorder.hrsd.gov.sa/Ultra/DynaAsp/vCRMQuery.aspx?sid=15874563"/>
  </r>
  <r>
    <x v="74"/>
    <d v="1899-12-30T12:30:00"/>
    <d v="1899-12-30T12:42:10"/>
    <d v="1899-12-30T00:12:10"/>
    <x v="47"/>
    <x v="3"/>
    <s v="مراجعة / يريد خروج نهائي"/>
    <x v="10"/>
    <x v="1"/>
    <s v="العميل بقي بالجلسة لمدة 7 دقائق + الموظف لم يحضر"/>
    <s v="الموظف لم يحضر"/>
    <x v="2"/>
    <s v="https://wforecorder.hrsd.gov.sa/Ultra/DynaAsp/vCRMQuery.aspx?sid=15874567"/>
  </r>
  <r>
    <x v="9"/>
    <d v="1899-12-30T09:10:00"/>
    <d v="1899-12-30T09:27:55"/>
    <d v="1899-12-30T00:17:55"/>
    <x v="40"/>
    <x v="3"/>
    <s v="رخصة عمل"/>
    <x v="11"/>
    <x v="1"/>
    <s v="الموظف موجود من بداية الجلسة + العميل لم يحضر"/>
    <s v="العميل لم يحضر"/>
    <x v="1"/>
    <s v="https://wforecorder.hrsd.gov.sa/Ultra/DynaAsp/vCRMQuery.aspx?sid=15874574"/>
  </r>
  <r>
    <x v="53"/>
    <d v="1899-12-30T10:25:00"/>
    <d v="1899-12-30T10:38:40"/>
    <d v="1899-12-30T00:13:40"/>
    <x v="4"/>
    <x v="0"/>
    <s v="استفسار / الغاء بلاغ + نقل كفالة"/>
    <x v="12"/>
    <x v="1"/>
    <s v="عرف عن نفسه الموظف + طلب منه رقم + تأكد من رقم الاقامة + تم توضيح للعميل الاشكالية وحلها"/>
    <s v="لايوجد"/>
    <x v="3"/>
    <s v="https://wforecorder.hrsd.gov.sa/Ultra/DynaAsp/vCRMQuery.aspx?sid=15874579"/>
  </r>
  <r>
    <x v="21"/>
    <d v="1899-12-30T11:50:00"/>
    <d v="1899-12-30T12:07:35"/>
    <d v="1899-12-30T00:17:35"/>
    <x v="10"/>
    <x v="1"/>
    <s v="بلاغات التغيب"/>
    <x v="13"/>
    <x v="1"/>
    <s v="دخول الموظف والعميل الى الجلسة + جميعهم ميوت"/>
    <s v="الموظف+العميل"/>
    <x v="0"/>
    <s v="https://wforecorder.hrsd.gov.sa/Ultra/DynaAsp/vCRMQuery.aspx?sid=15874579"/>
  </r>
  <r>
    <x v="43"/>
    <d v="1899-12-30T08:15:00"/>
    <d v="1899-12-30T08:27:20"/>
    <d v="1899-12-30T00:12:20"/>
    <x v="5"/>
    <x v="0"/>
    <s v="استفسار / انقطاع عن العمل + بلاغ تغيب"/>
    <x v="9"/>
    <x v="0"/>
    <s v="الموظف فاتح الكاميرا + الصوت واضح + تم خدمة العميل بشكل ممتاز"/>
    <s v="تقنية"/>
    <x v="2"/>
    <s v="https://wforecorder.hrsd.gov.sa/Ultra/DynaAsp/vCRMQuery.aspx?sid=15874543"/>
  </r>
  <r>
    <x v="91"/>
    <d v="1899-12-30T13:25:00"/>
    <d v="1899-12-30T13:38:55"/>
    <d v="1899-12-30T00:13:55"/>
    <x v="15"/>
    <x v="4"/>
    <s v="طلب / خروج نهائي"/>
    <x v="10"/>
    <x v="1"/>
    <s v="العميل موجود + تأخر الموظف 4 دقائق + تم خدمته"/>
    <s v="الموظف"/>
    <x v="1"/>
    <s v="https://wforecorder.hrsd.gov.sa/Ultra/DynaAsp/vCRMQuery.aspx?sid=15874563"/>
  </r>
  <r>
    <x v="56"/>
    <d v="1899-12-30T09:00:00"/>
    <d v="1899-12-30T09:17:15"/>
    <d v="1899-12-30T00:17:15"/>
    <x v="1"/>
    <x v="0"/>
    <s v="منشأءة زراعية"/>
    <x v="11"/>
    <x v="1"/>
    <s v="الموظف موجود بداية الجلسة + فاتح الكاميرا + انتظر العميل"/>
    <s v="لايوجد عميل"/>
    <x v="3"/>
    <s v="https://wforecorder.hrsd.gov.sa/Ultra/DynaAsp/vCRMQuery.aspx?sid=15874567"/>
  </r>
  <r>
    <x v="45"/>
    <d v="1899-12-30T10:30:00"/>
    <d v="1899-12-30T10:43:50"/>
    <d v="1899-12-30T00:13:50"/>
    <x v="48"/>
    <x v="6"/>
    <s v="استفسار"/>
    <x v="12"/>
    <x v="1"/>
    <s v="لم يعرف عن نفسة + تم توثيق رقم الاقامة + تم خدمة العميل"/>
    <s v="المستفيد"/>
    <x v="2"/>
    <s v="https://wforecorder.hrsd.gov.sa/Ultra/DynaAsp/vCRMQuery.aspx?sid=15874574"/>
  </r>
  <r>
    <x v="34"/>
    <d v="1899-12-30T11:55:00"/>
    <d v="1899-12-30T12:11:45"/>
    <d v="1899-12-30T00:16:45"/>
    <x v="0"/>
    <x v="0"/>
    <s v="رخصة عمل"/>
    <x v="13"/>
    <x v="1"/>
    <s v="تم التعريف عن نفسة + طلب رمز تحقق + تأكد ان العميل راضي عن الخدمة"/>
    <s v="لايوجد"/>
    <x v="0"/>
    <s v="https://wforecorder.hrsd.gov.sa/Ultra/DynaAsp/vCRMQuery.aspx?sid=15874579"/>
  </r>
  <r>
    <x v="35"/>
    <d v="1899-12-30T08:10:00"/>
    <d v="1899-12-30T08:21:35"/>
    <d v="1899-12-30T00:11:35"/>
    <x v="49"/>
    <x v="9"/>
    <s v="استفسار / بلاغ خروج نهائي + ويريد نقل كفاله"/>
    <x v="10"/>
    <x v="1"/>
    <s v="العميل موجود من بداية الجلسة + دخل الموظف بعد مرور 7 دقائق"/>
    <s v="الموظف"/>
    <x v="3"/>
    <s v="https://wforecorder.hrsd.gov.sa/Ultra/DynaAsp/vCRMQuery.aspx?sid=15874579"/>
  </r>
  <r>
    <x v="82"/>
    <d v="1899-12-30T12:45:00"/>
    <d v="1899-12-30T12:57:20"/>
    <d v="1899-12-30T00:12:20"/>
    <x v="39"/>
    <x v="0"/>
    <s v="تسليم وثائق"/>
    <x v="11"/>
    <x v="1"/>
    <s v="الموظف عرف عن نفسة + فاتح الكاميرا + وضح للعميل الاجراءات الصحيحة"/>
    <s v="لا يوجد"/>
    <x v="2"/>
    <s v="https://wforecorder.hrsd.gov.sa/Ultra/DynaAsp/vCRMQuery.aspx?sid=15874586"/>
  </r>
  <r>
    <x v="26"/>
    <d v="1899-12-30T09:35:00"/>
    <d v="1899-12-30T09:48:45"/>
    <d v="1899-12-30T00:13:45"/>
    <x v="42"/>
    <x v="9"/>
    <s v="استفسار / نقل كفالة"/>
    <x v="9"/>
    <x v="1"/>
    <s v="لم يتم التعريف عن نفسها + اخذت معلومات العميل + لم تطلب تقييم الخدمة"/>
    <s v="المعاملة غير احترافية نهائياً"/>
    <x v="1"/>
    <s v="https://wforecorder.hrsd.gov.sa/Ultra/DynaAsp/vCRMQuery.aspx?sid=15874540"/>
  </r>
  <r>
    <x v="61"/>
    <d v="1899-12-30T13:00:00"/>
    <d v="1899-12-30T13:17:50"/>
    <d v="1899-12-30T00:17:50"/>
    <x v="43"/>
    <x v="5"/>
    <s v="غير محددة"/>
    <x v="12"/>
    <x v="0"/>
    <s v="مدة المكالمة 17 دقيقة + لايوجد صوت + فيديو"/>
    <s v="تقنية"/>
    <x v="0"/>
    <s v="https://wforecorder.hrsd.gov.sa/Ultra/DynaAsp/vCRMQuery.aspx?sid=15874543"/>
  </r>
  <r>
    <x v="50"/>
    <d v="1899-12-30T10:15:00"/>
    <d v="1899-12-30T10:27:40"/>
    <d v="1899-12-30T00:12:40"/>
    <x v="44"/>
    <x v="1"/>
    <s v="لا يوجد"/>
    <x v="13"/>
    <x v="1"/>
    <s v="دخول العميل وخروجة بسرعة + لم يكتمل الجلسة"/>
    <s v="المستفيد"/>
    <x v="3"/>
    <s v="https://wforecorder.hrsd.gov.sa/Ultra/DynaAsp/vCRMQuery.aspx?sid=15874543"/>
  </r>
  <r>
    <x v="40"/>
    <d v="1899-12-30T11:40:00"/>
    <d v="1899-12-30T11:52:25"/>
    <d v="1899-12-30T00:12:25"/>
    <x v="34"/>
    <x v="4"/>
    <s v="استفسار"/>
    <x v="10"/>
    <x v="1"/>
    <s v="العميل بقي بالجلسة لمدة 8 دقائق + الموظف لم يحضر"/>
    <s v="الموظف لم يحضر"/>
    <x v="2"/>
    <s v="https://wforecorder.hrsd.gov.sa/Ultra/DynaAsp/vCRMQuery.aspx?sid=15874563"/>
  </r>
  <r>
    <x v="86"/>
    <d v="1899-12-30T08:55:00"/>
    <d v="1899-12-30T09:12:45"/>
    <d v="1899-12-30T00:17:45"/>
    <x v="36"/>
    <x v="12"/>
    <s v="رخصة عمل"/>
    <x v="11"/>
    <x v="1"/>
    <s v="الموظف موجود من بداية الجلسة + العميل لم يحضر"/>
    <s v="العميل لم يحضر"/>
    <x v="1"/>
    <s v="https://wforecorder.hrsd.gov.sa/Ultra/DynaAsp/vCRMQuery.aspx?sid=15874567"/>
  </r>
  <r>
    <x v="52"/>
    <d v="1899-12-30T12:20:00"/>
    <d v="1899-12-30T12:33:55"/>
    <d v="1899-12-30T00:13:55"/>
    <x v="50"/>
    <x v="1"/>
    <s v="بلاغات التغيب"/>
    <x v="12"/>
    <x v="1"/>
    <s v="عرف عن نفسه الموظف + طلب منه رقم + تأكد من رقم الاقامة + تم توضيح للعميل الاشكالية وحلها"/>
    <s v="لايوجد"/>
    <x v="3"/>
    <s v="https://wforecorder.hrsd.gov.sa/Ultra/DynaAsp/vCRMQuery.aspx?sid=15874574"/>
  </r>
  <r>
    <x v="20"/>
    <d v="1899-12-30T09:40:00"/>
    <d v="1899-12-30T09:57:25"/>
    <d v="1899-12-30T00:17:25"/>
    <x v="51"/>
    <x v="8"/>
    <s v="استفسار / سجلات تجارية"/>
    <x v="13"/>
    <x v="1"/>
    <s v="دخول الموظف والعميل الى الجلسة + جميعهم ميوت"/>
    <s v="الموظف+العميل"/>
    <x v="0"/>
    <s v="https://wforecorder.hrsd.gov.sa/Ultra/DynaAsp/vCRMQuery.aspx?sid=15874579"/>
  </r>
  <r>
    <x v="54"/>
    <d v="1899-12-30T10:55:00"/>
    <d v="1899-12-30T11:07:30"/>
    <d v="1899-12-30T00:12:30"/>
    <x v="29"/>
    <x v="0"/>
    <s v="طلب / خروج نهائي"/>
    <x v="9"/>
    <x v="0"/>
    <s v="الموظف فاتح الكاميرا + الصوت واضح + تم خدمة العميل بشكل ممتاز"/>
    <s v="تقنية"/>
    <x v="2"/>
    <s v="https://wforecorder.hrsd.gov.sa/Ultra/DynaAsp/vCRMQuery.aspx?sid=15874579"/>
  </r>
  <r>
    <x v="55"/>
    <d v="1899-12-30T11:20:00"/>
    <d v="1899-12-30T11:33:40"/>
    <d v="1899-12-30T00:13:40"/>
    <x v="52"/>
    <x v="3"/>
    <s v="تسجيل هروب - لتأخر في تسجيل العقد"/>
    <x v="10"/>
    <x v="1"/>
    <s v="العميل موجود + تأخر الموظف 5 دقائق + تم خدمته"/>
    <s v="الموظف"/>
    <x v="1"/>
    <s v="https://wforecorder.hrsd.gov.sa/Ultra/DynaAsp/vCRMQuery.aspx?sid=15874543"/>
  </r>
  <r>
    <x v="23"/>
    <d v="1899-12-30T08:25:00"/>
    <d v="1899-12-30T08:42:10"/>
    <d v="1899-12-30T00:17:10"/>
    <x v="2"/>
    <x v="0"/>
    <s v="مراجعة / يريد خروج نهائي"/>
    <x v="11"/>
    <x v="1"/>
    <s v="الموظف موجود بداية الجلسة + فاتح الكاميرا + انتظر العميل"/>
    <s v="لايوجد عميل"/>
    <x v="3"/>
    <s v="https://wforecorder.hrsd.gov.sa/Ultra/DynaAsp/vCRMQuery.aspx?sid=15874563"/>
  </r>
  <r>
    <x v="57"/>
    <d v="1899-12-30T13:10:00"/>
    <d v="1899-12-30T13:23:45"/>
    <d v="1899-12-30T00:13:45"/>
    <x v="9"/>
    <x v="3"/>
    <s v="استفسار / عنده عمال يريد قص كرت عمل لهم"/>
    <x v="12"/>
    <x v="1"/>
    <s v="لم يعرف عن نفسة + تم توثيق رقم الاقامة + تم خدمة العميل"/>
    <s v="المستفيد"/>
    <x v="2"/>
    <s v="https://wforecorder.hrsd.gov.sa/Ultra/DynaAsp/vCRMQuery.aspx?sid=15874567"/>
  </r>
  <r>
    <x v="46"/>
    <d v="1899-12-30T09:50:00"/>
    <d v="1899-12-30T10:07:35"/>
    <d v="1899-12-30T00:17:35"/>
    <x v="7"/>
    <x v="1"/>
    <s v="استفسار"/>
    <x v="13"/>
    <x v="1"/>
    <s v="تم التعريف عن نفسة + طلب رمز تحقق + تأكد ان العميل راضي عن الخدمة"/>
    <s v="لايوجد"/>
    <x v="0"/>
    <s v="https://wforecorder.hrsd.gov.sa/Ultra/DynaAsp/vCRMQuery.aspx?sid=15874574"/>
  </r>
  <r>
    <x v="47"/>
    <d v="1899-12-30T10:05:00"/>
    <d v="1899-12-30T10:17:20"/>
    <d v="1899-12-30T00:12:20"/>
    <x v="3"/>
    <x v="1"/>
    <s v="رخصة عمل"/>
    <x v="10"/>
    <x v="1"/>
    <s v="العميل موجود من بداية الجلسة + دخل الموظف بعد مرور 6 دقائق"/>
    <s v="الموظف"/>
    <x v="3"/>
    <s v="https://wforecorder.hrsd.gov.sa/Ultra/DynaAsp/vCRMQuery.aspx?sid=15874579"/>
  </r>
  <r>
    <x v="48"/>
    <d v="1899-12-30T11:30:00"/>
    <d v="1899-12-30T11:42:15"/>
    <d v="1899-12-30T00:12:15"/>
    <x v="11"/>
    <x v="4"/>
    <s v="غير محددة"/>
    <x v="11"/>
    <x v="1"/>
    <s v="الموظف عرف عن نفسة + فاتح الكاميرا + وضح للعميل الاجراءات الصحيحة"/>
    <s v="لا يوجد"/>
    <x v="2"/>
    <s v="https://wforecorder.hrsd.gov.sa/Ultra/DynaAsp/vCRMQuery.aspx?sid=15874579"/>
  </r>
  <r>
    <x v="83"/>
    <d v="1899-12-30T08:15:00"/>
    <d v="1899-12-30T08:28:50"/>
    <d v="1899-12-30T00:13:50"/>
    <x v="12"/>
    <x v="5"/>
    <s v="استفسار / الغاء بلاغ + نقل كفالة"/>
    <x v="9"/>
    <x v="1"/>
    <s v="لم يتم التعريف عن نفسها + اخذت معلومات العميل + لم تطلب تقييم الخدمة"/>
    <s v="خلل في منصة قوى"/>
    <x v="1"/>
    <s v="https://wforecorder.hrsd.gov.sa/Ultra/DynaAsp/vCRMQuery.aspx?sid=15874586"/>
  </r>
  <r>
    <x v="5"/>
    <d v="1899-12-30T12:50:00"/>
    <d v="1899-12-30T13:07:40"/>
    <d v="1899-12-30T00:17:40"/>
    <x v="6"/>
    <x v="1"/>
    <s v="لا يوجد"/>
    <x v="12"/>
    <x v="0"/>
    <s v="مدة المكالمة 17 دقيقة + لايوجد صوت + فيديو"/>
    <s v="تقنية"/>
    <x v="0"/>
    <s v="https://wforecorder.hrsd.gov.sa/Ultra/DynaAsp/vCRMQuery.aspx?sid=15874540"/>
  </r>
  <r>
    <x v="73"/>
    <d v="1899-12-30T09:20:00"/>
    <d v="1899-12-30T09:32:55"/>
    <d v="1899-12-30T00:12:55"/>
    <x v="8"/>
    <x v="2"/>
    <s v="استفسار / مشكلة بالمؤوسسة"/>
    <x v="13"/>
    <x v="1"/>
    <s v="دخول العميل وخروجة بسرعة + لم يكتمل الجلسة"/>
    <s v="المستفيد"/>
    <x v="3"/>
    <s v="https://wforecorder.hrsd.gov.sa/Ultra/DynaAsp/vCRMQuery.aspx?sid=15874543"/>
  </r>
  <r>
    <x v="6"/>
    <d v="1899-12-30T10:45:00"/>
    <d v="1899-12-30T10:57:40"/>
    <d v="1899-12-30T00:12:40"/>
    <x v="18"/>
    <x v="8"/>
    <s v="منشأءة زراعية"/>
    <x v="10"/>
    <x v="1"/>
    <s v="العميل بقي بالجلسة لمدة 9 دقائق + الموظف لم يحضر"/>
    <s v="الموظف لم يحضر"/>
    <x v="2"/>
    <s v="https://wforecorder.hrsd.gov.sa/Ultra/DynaAsp/vCRMQuery.aspx?sid=15874543"/>
  </r>
  <r>
    <x v="30"/>
    <d v="1899-12-30T11:10:00"/>
    <d v="1899-12-30T11:27:55"/>
    <d v="1899-12-30T00:17:55"/>
    <x v="17"/>
    <x v="7"/>
    <s v="رخصة عمل"/>
    <x v="11"/>
    <x v="1"/>
    <s v="الموظف موجود من بداية الجلسة + العميل لم يحضر"/>
    <s v="العميل لم يحضر"/>
    <x v="1"/>
    <s v="https://wforecorder.hrsd.gov.sa/Ultra/DynaAsp/vCRMQuery.aspx?sid=15874563"/>
  </r>
  <r>
    <x v="31"/>
    <d v="1899-12-30T08:35:00"/>
    <d v="1899-12-30T08:48:50"/>
    <d v="1899-12-30T00:13:50"/>
    <x v="27"/>
    <x v="10"/>
    <s v="استفسار / نقل كفالة"/>
    <x v="12"/>
    <x v="1"/>
    <s v="عرف عن نفسه الموظف + طلب منه رقم + تأكد من رقم الاقامة + تم توضيح للعميل الاشكالية وحلها"/>
    <s v="لايوجد"/>
    <x v="3"/>
    <s v="https://wforecorder.hrsd.gov.sa/Ultra/DynaAsp/vCRMQuery.aspx?sid=15874567"/>
  </r>
  <r>
    <x v="65"/>
    <d v="1899-12-30T13:00:00"/>
    <d v="1899-12-30T13:17:15"/>
    <d v="1899-12-30T00:17:15"/>
    <x v="47"/>
    <x v="3"/>
    <s v="بلاغات التغيب"/>
    <x v="2"/>
    <x v="1"/>
    <s v="دخول الموظف والعميل "/>
    <s v="الموظف لم يحضر"/>
    <x v="3"/>
    <s v="https://wforecorder.hrsd.gov.sa/Ultra/DynaAsp/vCRMQuery.aspx?sid=15874574"/>
  </r>
  <r>
    <x v="12"/>
    <d v="1899-12-30T10:30:00"/>
    <d v="1899-12-30T10:42:30"/>
    <d v="1899-12-30T00:12:30"/>
    <x v="9"/>
    <x v="3"/>
    <s v="رخصة عمل"/>
    <x v="10"/>
    <x v="1"/>
    <s v="الموظف عرف عن نفسة + فاتح الكاميرا + وضح للعميل الاجراءات الصحيحة"/>
    <s v="لا يوجد"/>
    <x v="2"/>
    <s v="https://wforecorder.hrsd.gov.sa/Ultra/DynaAsp/vCRMQuery.aspx?sid=15874579"/>
  </r>
  <r>
    <x v="13"/>
    <d v="1899-12-30T11:45:00"/>
    <d v="1899-12-30T11:59:20"/>
    <d v="1899-12-30T00:14:20"/>
    <x v="7"/>
    <x v="1"/>
    <s v="تسليم وثائق"/>
    <x v="11"/>
    <x v="1"/>
    <s v="عرف عن نفسه الموظف + طلب منه رقم + تأكد من رقم الاقامة + تم توضيح للعميل الاشكالية وحلها"/>
    <s v="تقنية"/>
    <x v="1"/>
    <s v="https://wforecorder.hrsd.gov.sa/Ultra/DynaAsp/vCRMQuery.aspx?sid=15874579"/>
  </r>
  <r>
    <x v="14"/>
    <d v="1899-12-30T08:20:00"/>
    <d v="1899-12-30T08:35:15"/>
    <d v="1899-12-30T00:15:15"/>
    <x v="3"/>
    <x v="1"/>
    <s v="استفسار / نقل كفالة"/>
    <x v="12"/>
    <x v="1"/>
    <s v="الموظف موجود من بداية الجلسة + العميل لم يحضر"/>
    <s v="العميل لم يحضر"/>
    <x v="0"/>
    <s v="https://wforecorder.hrsd.gov.sa/Ultra/DynaAsp/vCRMQuery.aspx?sid=15874543"/>
  </r>
  <r>
    <x v="15"/>
    <d v="1899-12-30T13:10:00"/>
    <d v="1899-12-30T13:20:50"/>
    <d v="1899-12-30T00:10:50"/>
    <x v="11"/>
    <x v="4"/>
    <s v="استفسار"/>
    <x v="9"/>
    <x v="0"/>
    <s v="دخول الموظف والعميل الى الجلسة + جميعهم ميوت"/>
    <s v="تقنية"/>
    <x v="3"/>
    <s v="https://wforecorder.hrsd.gov.sa/Ultra/DynaAsp/vCRMQuery.aspx?sid=15874563"/>
  </r>
  <r>
    <x v="16"/>
    <d v="1899-12-30T09:00:00"/>
    <d v="1899-12-30T09:16:40"/>
    <d v="1899-12-30T00:16:40"/>
    <x v="12"/>
    <x v="5"/>
    <s v="رخصة عمل"/>
    <x v="13"/>
    <x v="1"/>
    <s v="الموظف فاتح الكاميرا + الصوت واضح + تم خدمة العميل بشكل ممتاز"/>
    <s v="لايوجد"/>
    <x v="2"/>
    <s v="https://wforecorder.hrsd.gov.sa/Ultra/DynaAsp/vCRMQuery.aspx?sid=15874567"/>
  </r>
  <r>
    <x v="5"/>
    <d v="1899-12-30T10:15:00"/>
    <d v="1899-12-30T10:27:30"/>
    <d v="1899-12-30T00:12:30"/>
    <x v="6"/>
    <x v="1"/>
    <s v="استفسار / سجلات تجارية"/>
    <x v="10"/>
    <x v="1"/>
    <s v="العميل موجود + تأخر الموظف 5 دقائق + تم خدمته"/>
    <s v="الموظف"/>
    <x v="1"/>
    <s v="https://wforecorder.hrsd.gov.sa/Ultra/DynaAsp/vCRMQuery.aspx?sid=15874574"/>
  </r>
  <r>
    <x v="17"/>
    <d v="1899-12-30T11:30:00"/>
    <d v="1899-12-30T11:46:20"/>
    <d v="1899-12-30T00:16:20"/>
    <x v="8"/>
    <x v="2"/>
    <s v="بلاغات التغيب"/>
    <x v="11"/>
    <x v="1"/>
    <s v="تم التعريف عن نفسة + طلب رمز تحقق + تأكد ان العميل راضي عن الخدمة"/>
    <s v="لايوجد"/>
    <x v="3"/>
    <s v="https://wforecorder.hrsd.gov.sa/Ultra/DynaAsp/vCRMQuery.aspx?sid=15874579"/>
  </r>
  <r>
    <x v="18"/>
    <d v="1899-12-30T08:45:00"/>
    <d v="1899-12-30T08:58:15"/>
    <d v="1899-12-30T00:13:15"/>
    <x v="18"/>
    <x v="8"/>
    <s v="استفسار / مشكلة بالمؤوسسة"/>
    <x v="12"/>
    <x v="1"/>
    <s v="الموظف موجود بداية الجلسة + فاتح الكاميرا + انتظر العميل"/>
    <s v="لايوجد عميل"/>
    <x v="2"/>
    <s v="https://wforecorder.hrsd.gov.sa/Ultra/DynaAsp/vCRMQuery.aspx?sid=15874579"/>
  </r>
  <r>
    <x v="19"/>
    <d v="1899-12-30T12:00:00"/>
    <d v="1899-12-30T12:14:45"/>
    <d v="1899-12-30T00:14:45"/>
    <x v="17"/>
    <x v="7"/>
    <s v="طلب / خروج نهائي"/>
    <x v="13"/>
    <x v="1"/>
    <s v="لم يعرف عن نفسة + تم توثيق رقم الاقامة + تم خدمة العميل"/>
    <s v="المستفيد"/>
    <x v="0"/>
    <s v="https://wforecorder.hrsd.gov.sa/Ultra/DynaAsp/vCRMQuery.aspx?sid=15874586"/>
  </r>
  <r>
    <x v="9"/>
    <d v="1899-12-30T09:30:00"/>
    <d v="1899-12-30T09:43:20"/>
    <d v="1899-12-30T00:13:20"/>
    <x v="27"/>
    <x v="10"/>
    <s v="استفسار / الغاء بلاغ + نقل كفالة"/>
    <x v="10"/>
    <x v="1"/>
    <s v="العميل موجود من بداية الجلسة + دخل الموظف بعد مرور 7 دقائق"/>
    <s v="الموظف"/>
    <x v="3"/>
    <s v="https://wforecorder.hrsd.gov.sa/Ultra/DynaAsp/vCRMQuery.aspx?sid=15874540"/>
  </r>
  <r>
    <x v="20"/>
    <d v="1899-12-30T10:45:00"/>
    <d v="1899-12-30T10:59:50"/>
    <d v="1899-12-30T00:14:50"/>
    <x v="47"/>
    <x v="3"/>
    <s v="استفسار / انقطاع عن العمل + بلاغ تغيب"/>
    <x v="11"/>
    <x v="1"/>
    <s v="الموظف عرف عن نفسة + فاتح الكاميرا + وضح للعميل الاجراءات الصحيحة"/>
    <s v="لا يوجد"/>
    <x v="2"/>
    <s v="https://wforecorder.hrsd.gov.sa/Ultra/DynaAsp/vCRMQuery.aspx?sid=15874543"/>
  </r>
  <r>
    <x v="21"/>
    <d v="1899-12-30T11:20:00"/>
    <d v="1899-12-30T11:37:15"/>
    <d v="1899-12-30T00:17:15"/>
    <x v="40"/>
    <x v="3"/>
    <s v="تسجيل هروب - لتأخر في تسجيل العقد"/>
    <x v="9"/>
    <x v="1"/>
    <s v="لم يتم التعريف عن نفسها + اخذت معلومات العميل + لم تطلب تقييم الخدمة"/>
    <s v="المعاملة غير احترافية نهائياً"/>
    <x v="1"/>
    <s v="https://wforecorder.hrsd.gov.sa/Ultra/DynaAsp/vCRMQuery.aspx?sid=15874543"/>
  </r>
  <r>
    <x v="22"/>
    <d v="1899-12-30T08:15:00"/>
    <d v="1899-12-30T08:26:40"/>
    <d v="1899-12-30T00:11:40"/>
    <x v="4"/>
    <x v="0"/>
    <s v="منشأءة زراعية"/>
    <x v="12"/>
    <x v="0"/>
    <s v="مدة المكالمة 11 دقيقة + لايوجد صوت + فيديو"/>
    <s v="تقنية"/>
    <x v="0"/>
    <s v="https://wforecorder.hrsd.gov.sa/Ultra/DynaAsp/vCRMQuery.aspx?sid=15874563"/>
  </r>
  <r>
    <x v="23"/>
    <d v="1899-12-30T13:25:00"/>
    <d v="1899-12-30T13:38:30"/>
    <d v="1899-12-30T00:13:30"/>
    <x v="10"/>
    <x v="1"/>
    <s v="رخصة عمل"/>
    <x v="13"/>
    <x v="1"/>
    <s v="دخول العميل وخروجة بسرعة + لم يكتمل الجلسة"/>
    <s v="المستفيد"/>
    <x v="3"/>
    <s v="https://wforecorder.hrsd.gov.sa/Ultra/DynaAsp/vCRMQuery.aspx?sid=15874567"/>
  </r>
  <r>
    <x v="3"/>
    <d v="1899-12-30T09:50:00"/>
    <d v="1899-12-30T10:05:45"/>
    <d v="1899-12-30T00:15:45"/>
    <x v="5"/>
    <x v="0"/>
    <s v="استفسار"/>
    <x v="10"/>
    <x v="1"/>
    <s v="العميل بقي بالجلسة لمدة 8 دقائق + الموظف لم يحضر"/>
    <s v="الموظف لم يحضر"/>
    <x v="1"/>
    <s v="https://wforecorder.hrsd.gov.sa/Ultra/DynaAsp/vCRMQuery.aspx?sid=15874574"/>
  </r>
  <r>
    <x v="24"/>
    <d v="1899-12-30T10:20:00"/>
    <d v="1899-12-30T10:31:20"/>
    <d v="1899-12-30T00:11:20"/>
    <x v="15"/>
    <x v="4"/>
    <s v="غير محددة"/>
    <x v="11"/>
    <x v="1"/>
    <s v="الموظف موجود من بداية الجلسة + العميل لم يحضر"/>
    <s v="العميل لم يحضر"/>
    <x v="2"/>
    <s v="https://wforecorder.hrsd.gov.sa/Ultra/DynaAsp/vCRMQuery.aspx?sid=15874579"/>
  </r>
  <r>
    <x v="25"/>
    <d v="1899-12-30T11:05:00"/>
    <d v="1899-12-30T11:21:50"/>
    <d v="1899-12-30T00:16:50"/>
    <x v="1"/>
    <x v="0"/>
    <s v="استفسار / عنده عمال يريد قص كرت عمل لهم"/>
    <x v="12"/>
    <x v="1"/>
    <s v="عرف عن نفسه الموظف + طلب منه رقم + تأكد من رقم الاقامة + تم توضيح للعميل الاشكالية وحلها"/>
    <s v="لايوجد"/>
    <x v="3"/>
    <s v="https://wforecorder.hrsd.gov.sa/Ultra/DynaAsp/vCRMQuery.aspx?sid=15874579"/>
  </r>
  <r>
    <x v="26"/>
    <d v="1899-12-30T08:30:00"/>
    <d v="1899-12-30T08:45:35"/>
    <d v="1899-12-30T00:15:35"/>
    <x v="48"/>
    <x v="6"/>
    <s v="لا يوجد"/>
    <x v="9"/>
    <x v="0"/>
    <s v="دخول الموظف والعميل الى الجلسة + جميعهم ميوت"/>
    <s v="الموظف+العميل"/>
    <x v="0"/>
    <s v="https://wforecorder.hrsd.gov.sa/Ultra/DynaAsp/vCRMQuery.aspx?sid=15874543"/>
  </r>
  <r>
    <x v="27"/>
    <d v="1899-12-30T12:40:00"/>
    <d v="1899-12-30T12:54:15"/>
    <d v="1899-12-30T00:14:15"/>
    <x v="0"/>
    <x v="0"/>
    <s v="استفسار"/>
    <x v="13"/>
    <x v="1"/>
    <s v="الموظف فاتح الكاميرا + الصوت واضح + تم خدمة العميل بشكل ممتاز"/>
    <s v="تقنية"/>
    <x v="2"/>
    <s v="https://wforecorder.hrsd.gov.sa/Ultra/DynaAsp/vCRMQuery.aspx?sid=15874563"/>
  </r>
  <r>
    <x v="28"/>
    <d v="1899-12-30T09:15:00"/>
    <d v="1899-12-30T09:28:40"/>
    <d v="1899-12-30T00:13:40"/>
    <x v="49"/>
    <x v="9"/>
    <s v="رخصة عمل"/>
    <x v="10"/>
    <x v="1"/>
    <s v="العميل موجود + تأخر الموظف 4 دقائق + تم خدمته"/>
    <s v="الموظف"/>
    <x v="1"/>
    <s v="https://wforecorder.hrsd.gov.sa/Ultra/DynaAsp/vCRMQuery.aspx?sid=15874567"/>
  </r>
  <r>
    <x v="29"/>
    <d v="1899-12-30T10:35:00"/>
    <d v="1899-12-30T10:48:20"/>
    <d v="1899-12-30T00:13:20"/>
    <x v="39"/>
    <x v="0"/>
    <s v="مراجعة / يريد خروج نهائي"/>
    <x v="11"/>
    <x v="1"/>
    <s v="الموظف موجود بداية الجلسة + فاتح الكاميرا + انتظر العميل"/>
    <s v="لايوجد عميل"/>
    <x v="3"/>
    <s v="https://wforecorder.hrsd.gov.sa/Ultra/DynaAsp/vCRMQuery.aspx?sid=15874574"/>
  </r>
  <r>
    <x v="30"/>
    <d v="1899-12-30T11:50:00"/>
    <d v="1899-12-30T12:06:30"/>
    <d v="1899-12-30T00:16:30"/>
    <x v="42"/>
    <x v="9"/>
    <s v="استفسار / بلاغ خروج نهائي + ويريد نقل كفاله"/>
    <x v="12"/>
    <x v="1"/>
    <s v="لم يعرف عن نفسة + تم توثيق رقم الاقامة + تم خدمة العميل"/>
    <s v="المستفيد"/>
    <x v="2"/>
    <s v="https://wforecorder.hrsd.gov.sa/Ultra/DynaAsp/vCRMQuery.aspx?sid=15874579"/>
  </r>
  <r>
    <x v="31"/>
    <d v="1899-12-30T08:25:00"/>
    <d v="1899-12-30T08:39:45"/>
    <d v="1899-12-30T00:14:45"/>
    <x v="43"/>
    <x v="5"/>
    <s v="تسليم وثائق"/>
    <x v="13"/>
    <x v="1"/>
    <s v="تم التعريف عن نفسة + طلب رمز تحقق + تأكد ان العميل راضي عن الخدمة"/>
    <s v="لايوجد"/>
    <x v="0"/>
    <s v="https://wforecorder.hrsd.gov.sa/Ultra/DynaAsp/vCRMQuery.aspx?sid=15874579"/>
  </r>
  <r>
    <x v="32"/>
    <d v="1899-12-30T13:00:00"/>
    <d v="1899-12-30T13:12:25"/>
    <d v="1899-12-30T00:12:25"/>
    <x v="44"/>
    <x v="1"/>
    <s v="استفسار"/>
    <x v="10"/>
    <x v="1"/>
    <s v="العميل موجود من بداية الجلسة + دخل الموظف بعد مرور 2 دقائق"/>
    <s v="الموظف"/>
    <x v="3"/>
    <s v="https://wforecorder.hrsd.gov.sa/Ultra/DynaAsp/vCRMQuery.aspx?sid=15874586"/>
  </r>
  <r>
    <x v="33"/>
    <d v="1899-12-30T09:40:00"/>
    <d v="1899-12-30T09:55:30"/>
    <d v="1899-12-30T00:15:30"/>
    <x v="34"/>
    <x v="4"/>
    <s v="رخصة عمل"/>
    <x v="11"/>
    <x v="1"/>
    <s v="الموظف عرف عن نفسة + فاتح الكاميرا + وضح للعميل الاجراءات الصحيحة"/>
    <s v="لا يوجد"/>
    <x v="2"/>
    <s v="https://wforecorder.hrsd.gov.sa/Ultra/DynaAsp/vCRMQuery.aspx?sid=15874540"/>
  </r>
  <r>
    <x v="34"/>
    <d v="1899-12-30T10:55:00"/>
    <d v="1899-12-30T11:07:20"/>
    <d v="1899-12-30T00:12:20"/>
    <x v="36"/>
    <x v="12"/>
    <s v="بلاغات التغيب"/>
    <x v="9"/>
    <x v="1"/>
    <s v="لم يتم التعريف عن نفسها + اخذت معلومات العميل + لم تطلب تقييم الخدمة"/>
    <s v="خلل في منصة قوى"/>
    <x v="1"/>
    <s v="https://wforecorder.hrsd.gov.sa/Ultra/DynaAsp/vCRMQuery.aspx?sid=15874543"/>
  </r>
  <r>
    <x v="35"/>
    <d v="1899-12-30T11:30:00"/>
    <d v="1899-12-30T11:46:50"/>
    <d v="1899-12-30T00:16:50"/>
    <x v="50"/>
    <x v="1"/>
    <s v="استفسار / نقل كفالة"/>
    <x v="12"/>
    <x v="0"/>
    <s v="مدة المكالمة 16 دقيقة + لايوجد صوت + فيديو"/>
    <s v="تقنية"/>
    <x v="0"/>
    <s v="https://wforecorder.hrsd.gov.sa/Ultra/DynaAsp/vCRMQuery.aspx?sid=15874543"/>
  </r>
  <r>
    <x v="36"/>
    <d v="1899-12-30T08:10:00"/>
    <d v="1899-12-30T08:21:35"/>
    <d v="1899-12-30T00:11:35"/>
    <x v="51"/>
    <x v="8"/>
    <s v="طلب / خروج نهائي"/>
    <x v="13"/>
    <x v="1"/>
    <s v="دخول العميل وخروجة بسرعة + لم يكتمل الجلسة"/>
    <s v="المستفيد"/>
    <x v="3"/>
    <s v="https://wforecorder.hrsd.gov.sa/Ultra/DynaAsp/vCRMQuery.aspx?sid=15874563"/>
  </r>
  <r>
    <x v="37"/>
    <d v="1899-12-30T12:15:00"/>
    <d v="1899-12-30T12:30:40"/>
    <d v="1899-12-30T00:15:40"/>
    <x v="29"/>
    <x v="0"/>
    <s v="غير محددة"/>
    <x v="10"/>
    <x v="1"/>
    <s v="العميل بقي بالجلسة لمدة 6 دقائق + الموظف لم يحضر"/>
    <s v="الموظف لم يحضر"/>
    <x v="2"/>
    <s v="https://wforecorder.hrsd.gov.sa/Ultra/DynaAsp/vCRMQuery.aspx?sid=15874567"/>
  </r>
  <r>
    <x v="38"/>
    <d v="1899-12-30T09:25:00"/>
    <d v="1899-12-30T09:38:15"/>
    <d v="1899-12-30T00:13:15"/>
    <x v="52"/>
    <x v="3"/>
    <s v="استفسار"/>
    <x v="11"/>
    <x v="1"/>
    <s v="الموظف موجود من بداية الجلسة + العميل لم يحضر"/>
    <s v="العميل لم يحضر"/>
    <x v="1"/>
    <s v="https://wforecorder.hrsd.gov.sa/Ultra/DynaAsp/vCRMQuery.aspx?sid=15874574"/>
  </r>
  <r>
    <x v="39"/>
    <d v="1899-12-30T10:40:00"/>
    <d v="1899-12-30T10:53:50"/>
    <d v="1899-12-30T00:13:50"/>
    <x v="2"/>
    <x v="0"/>
    <s v="رخصة عمل"/>
    <x v="12"/>
    <x v="1"/>
    <s v="عرف عن نفسه الموظف + طلب منه رقم + تأكد من رقم الاقامة + تم توضيح للعميل الاشكالية وحلها"/>
    <s v="لايوجد"/>
    <x v="3"/>
    <s v="https://wforecorder.hrsd.gov.sa/Ultra/DynaAsp/vCRMQuery.aspx?sid=15874579"/>
  </r>
  <r>
    <x v="40"/>
    <d v="1899-12-30T11:15:00"/>
    <d v="1899-12-30T11:31:20"/>
    <d v="1899-12-30T00:16:20"/>
    <x v="9"/>
    <x v="3"/>
    <s v="استفسار / سجلات تجارية"/>
    <x v="13"/>
    <x v="1"/>
    <s v="دخول الموظف والعميل الى الجلسة + جميعهم ميوت"/>
    <s v="الموظف+العميل"/>
    <x v="0"/>
    <s v="https://wforecorder.hrsd.gov.sa/Ultra/DynaAsp/vCRMQuery.aspx?sid=15874579"/>
  </r>
  <r>
    <x v="8"/>
    <d v="1899-12-30T08:50:00"/>
    <d v="1899-12-30T09:04:30"/>
    <d v="1899-12-30T00:14:30"/>
    <x v="7"/>
    <x v="1"/>
    <s v="منشأءة زراعية"/>
    <x v="9"/>
    <x v="0"/>
    <s v="الموظف فاتح الكاميرا + الصوت واضح + تم خدمة العميل بشكل ممتاز"/>
    <s v="تقنية"/>
    <x v="2"/>
    <s v="https://wforecorder.hrsd.gov.sa/Ultra/DynaAsp/vCRMQuery.aspx?sid=15874543"/>
  </r>
  <r>
    <x v="41"/>
    <d v="1899-12-30T13:20:00"/>
    <d v="1899-12-30T13:33:45"/>
    <d v="1899-12-30T00:13:45"/>
    <x v="3"/>
    <x v="1"/>
    <s v="استفسار / مشكلة بالمؤوسسة"/>
    <x v="10"/>
    <x v="1"/>
    <s v="العميل موجود + تأخر الموظف 3 دقائق + تم خدمته"/>
    <s v="الموظف"/>
    <x v="1"/>
    <s v="https://wforecorder.hrsd.gov.sa/Ultra/DynaAsp/vCRMQuery.aspx?sid=15874563"/>
  </r>
  <r>
    <x v="42"/>
    <d v="1899-12-30T09:05:00"/>
    <d v="1899-12-30T09:22:15"/>
    <d v="1899-12-30T00:17:15"/>
    <x v="11"/>
    <x v="4"/>
    <s v="استفسار / انقطاع عن العمل + بلاغ تغيب"/>
    <x v="11"/>
    <x v="1"/>
    <s v="الموظف موجود بداية الجلسة + فاتح الكاميرا + انتظر العميل"/>
    <s v="لايوجد عميل"/>
    <x v="3"/>
    <s v="https://wforecorder.hrsd.gov.sa/Ultra/DynaAsp/vCRMQuery.aspx?sid=15874567"/>
  </r>
  <r>
    <x v="43"/>
    <d v="1899-12-30T10:25:00"/>
    <d v="1899-12-30T10:37:50"/>
    <d v="1899-12-30T00:12:50"/>
    <x v="12"/>
    <x v="5"/>
    <s v="تسجيل هروب - لتأخر في تسجيل العقد"/>
    <x v="12"/>
    <x v="1"/>
    <s v="لم يعرف عن نفسة + تم توثيق رقم الاقامة + تم خدمة العميل"/>
    <s v="المستفيد"/>
    <x v="2"/>
    <s v="https://wforecorder.hrsd.gov.sa/Ultra/DynaAsp/vCRMQuery.aspx?sid=15874574"/>
  </r>
  <r>
    <x v="44"/>
    <d v="1899-12-30T11:40:00"/>
    <d v="1899-12-30T11:54:20"/>
    <d v="1899-12-30T00:14:20"/>
    <x v="6"/>
    <x v="1"/>
    <s v="لا يوجد"/>
    <x v="13"/>
    <x v="1"/>
    <s v="تم التعريف عن نفسة + طلب رمز تحقق + تأكد ان العميل راضي عن الخدمة"/>
    <s v="لايوجد"/>
    <x v="0"/>
    <s v="https://wforecorder.hrsd.gov.sa/Ultra/DynaAsp/vCRMQuery.aspx?sid=15874579"/>
  </r>
  <r>
    <x v="2"/>
    <d v="1899-12-30T08:35:00"/>
    <d v="1899-12-30T08:49:25"/>
    <d v="1899-12-30T00:14:25"/>
    <x v="8"/>
    <x v="2"/>
    <s v="استفسار"/>
    <x v="10"/>
    <x v="1"/>
    <s v="العميل موجود من بداية الجلسة + دخل الموظف بعد مرور 5 دقائق"/>
    <s v="الموظف"/>
    <x v="3"/>
    <s v="https://wforecorder.hrsd.gov.sa/Ultra/DynaAsp/vCRMQuery.aspx?sid=15874579"/>
  </r>
  <r>
    <x v="45"/>
    <d v="1899-12-30T12:50:00"/>
    <d v="1899-12-30T13:03:40"/>
    <d v="1899-12-30T00:13:40"/>
    <x v="18"/>
    <x v="8"/>
    <s v="رخصة عمل"/>
    <x v="11"/>
    <x v="1"/>
    <s v="الموظف عرف عن نفسة + فاتح الكاميرا + وضح للعميل الاجراءات الصحيحة"/>
    <s v="لا يوجد"/>
    <x v="2"/>
    <s v="https://wforecorder.hrsd.gov.sa/Ultra/DynaAsp/vCRMQuery.aspx?sid=15874586"/>
  </r>
  <r>
    <x v="46"/>
    <d v="1899-12-30T09:20:00"/>
    <d v="1899-12-30T09:35:15"/>
    <d v="1899-12-30T00:15:15"/>
    <x v="17"/>
    <x v="7"/>
    <s v="تسليم وثائق"/>
    <x v="9"/>
    <x v="1"/>
    <s v="لم يتم التعريف عن نفسها + اخذت معلومات العميل + لم تطلب تقييم الخدمة"/>
    <s v="المعاملة غير احترافية نهائياً"/>
    <x v="1"/>
    <s v="https://wforecorder.hrsd.gov.sa/Ultra/DynaAsp/vCRMQuery.aspx?sid=15874540"/>
  </r>
  <r>
    <x v="47"/>
    <d v="1899-12-30T10:10:00"/>
    <d v="1899-12-30T10:21:30"/>
    <d v="1899-12-30T00:11:30"/>
    <x v="27"/>
    <x v="10"/>
    <s v="استفسار / الغاء بلاغ + نقل كفالة"/>
    <x v="12"/>
    <x v="0"/>
    <s v="مدة المكالمة 11 دقيقة + لايوجد صوت + فيديو"/>
    <s v="تقنية"/>
    <x v="0"/>
    <s v="https://wforecorder.hrsd.gov.sa/Ultra/DynaAsp/vCRMQuery.aspx?sid=15874543"/>
  </r>
  <r>
    <x v="48"/>
    <d v="1899-12-30T11:25:00"/>
    <d v="1899-12-30T11:42:45"/>
    <d v="1899-12-30T00:17:45"/>
    <x v="47"/>
    <x v="3"/>
    <s v="مراجعة / يريد خروج نهائي"/>
    <x v="13"/>
    <x v="1"/>
    <s v="دخول العميل وخروجة بسرعة + لم يكتمل الجلسة"/>
    <s v="المستفيد"/>
    <x v="3"/>
    <s v="https://wforecorder.hrsd.gov.sa/Ultra/DynaAsp/vCRMQuery.aspx?sid=15874543"/>
  </r>
  <r>
    <x v="49"/>
    <d v="1899-12-30T08:15:00"/>
    <d v="1899-12-30T08:26:20"/>
    <d v="1899-12-30T00:11:20"/>
    <x v="40"/>
    <x v="3"/>
    <s v="بلاغات التغيب"/>
    <x v="10"/>
    <x v="1"/>
    <s v="العميل بقي بالجلسة لمدة 9 دقائق + الموظف لم يحضر"/>
    <s v="الموظف لم يحضر"/>
    <x v="2"/>
    <s v="https://wforecorder.hrsd.gov.sa/Ultra/DynaAsp/vCRMQuery.aspx?sid=15874563"/>
  </r>
  <r>
    <x v="50"/>
    <d v="1899-12-30T13:30:00"/>
    <d v="1899-12-30T13:43:55"/>
    <d v="1899-12-30T00:13:55"/>
    <x v="4"/>
    <x v="0"/>
    <s v="استفسار / نقل كفالة"/>
    <x v="11"/>
    <x v="1"/>
    <s v="الموظف موجود من بداية الجلسة + العميل لم يحضر"/>
    <s v="العميل لم يحضر"/>
    <x v="1"/>
    <s v="https://wforecorder.hrsd.gov.sa/Ultra/DynaAsp/vCRMQuery.aspx?sid=15874567"/>
  </r>
  <r>
    <x v="51"/>
    <d v="1899-12-30T09:35:00"/>
    <d v="1899-12-30T09:51:40"/>
    <d v="1899-12-30T00:16:40"/>
    <x v="10"/>
    <x v="1"/>
    <s v="طلب / خروج نهائي"/>
    <x v="12"/>
    <x v="1"/>
    <s v="عرف عن نفسه الموظف + طلب منه رقم + تأكد من رقم الاقامة + تم توضيح للعميل الاشكالية وحلها"/>
    <s v="لايوجد"/>
    <x v="3"/>
    <s v="https://wforecorder.hrsd.gov.sa/Ultra/DynaAsp/vCRMQuery.aspx?sid=15874574"/>
  </r>
  <r>
    <x v="52"/>
    <d v="1899-12-30T10:50:00"/>
    <d v="1899-12-30T11:02:25"/>
    <d v="1899-12-30T00:12:25"/>
    <x v="5"/>
    <x v="0"/>
    <s v="استفسار"/>
    <x v="13"/>
    <x v="1"/>
    <s v="دخول الموظف والعميل الى الجلسة + جميعهم ميوت"/>
    <s v="الموظف+العميل"/>
    <x v="0"/>
    <s v="https://wforecorder.hrsd.gov.sa/Ultra/DynaAsp/vCRMQuery.aspx?sid=15874579"/>
  </r>
  <r>
    <x v="53"/>
    <d v="1899-12-30T11:05:00"/>
    <d v="1899-12-30T11:21:50"/>
    <d v="1899-12-30T00:16:50"/>
    <x v="15"/>
    <x v="4"/>
    <s v="رخصة عمل"/>
    <x v="9"/>
    <x v="0"/>
    <s v="الموظف فاتح الكاميرا + الصوت واضح + تم خدمة العميل بشكل ممتاز"/>
    <s v="تقنية"/>
    <x v="2"/>
    <s v="https://wforecorder.hrsd.gov.sa/Ultra/DynaAsp/vCRMQuery.aspx?sid=15874579"/>
  </r>
  <r>
    <x v="54"/>
    <d v="1899-12-30T08:40:00"/>
    <d v="1899-12-30T08:53:30"/>
    <d v="1899-12-30T00:13:30"/>
    <x v="1"/>
    <x v="0"/>
    <s v="استفسار / سجلات تجارية"/>
    <x v="10"/>
    <x v="1"/>
    <s v="العميل موجود + تأخر الموظف 6 دقائق + تم خدمته"/>
    <s v="الموظف"/>
    <x v="1"/>
    <s v="https://wforecorder.hrsd.gov.sa/Ultra/DynaAsp/vCRMQuery.aspx?sid=15874543"/>
  </r>
  <r>
    <x v="55"/>
    <d v="1899-12-30T12:25:00"/>
    <d v="1899-12-30T12:39:15"/>
    <d v="1899-12-30T00:14:15"/>
    <x v="48"/>
    <x v="6"/>
    <s v="غير محددة"/>
    <x v="11"/>
    <x v="1"/>
    <s v="الموظف موجود بداية الجلسة + فاتح الكاميرا + انتظر العميل"/>
    <s v="لايوجد عميل"/>
    <x v="3"/>
    <s v="https://wforecorder.hrsd.gov.sa/Ultra/DynaAsp/vCRMQuery.aspx?sid=15874563"/>
  </r>
  <r>
    <x v="56"/>
    <d v="1899-12-30T09:00:00"/>
    <d v="1899-12-30T09:15:40"/>
    <d v="1899-12-30T00:15:40"/>
    <x v="0"/>
    <x v="0"/>
    <s v="استفسار / مشكلة بالمؤوسسة"/>
    <x v="12"/>
    <x v="1"/>
    <s v="لم يعرف عن نفسة + تم توثيق رقم الاقامة + تم خدمة العميل"/>
    <s v="المستفيد"/>
    <x v="2"/>
    <s v="https://wforecorder.hrsd.gov.sa/Ultra/DynaAsp/vCRMQuery.aspx?sid=15874567"/>
  </r>
  <r>
    <x v="57"/>
    <d v="1899-12-30T10:30:00"/>
    <d v="1899-12-30T10:44:50"/>
    <d v="1899-12-30T00:14:50"/>
    <x v="49"/>
    <x v="9"/>
    <s v="منشأءة زراعية"/>
    <x v="13"/>
    <x v="1"/>
    <s v="تم التعريف عن نفسة + طلب رمز تحقق + تأكد ان العميل راضي عن الخدمة"/>
    <s v="لايوجد"/>
    <x v="0"/>
    <s v="https://wforecorder.hrsd.gov.sa/Ultra/DynaAsp/vCRMQuery.aspx?sid=15874574"/>
  </r>
  <r>
    <x v="58"/>
    <d v="1899-12-30T11:45:00"/>
    <d v="1899-12-30T11:58:20"/>
    <d v="1899-12-30T00:13:20"/>
    <x v="39"/>
    <x v="0"/>
    <s v="استفسار / انقطاع عن العمل + بلاغ تغيب"/>
    <x v="10"/>
    <x v="1"/>
    <s v="العميل موجود من بداية الجلسة + دخل الموظف بعد مرور 4 دقائق"/>
    <s v="الموظف"/>
    <x v="3"/>
    <s v="https://wforecorder.hrsd.gov.sa/Ultra/DynaAsp/vCRMQuery.aspx?sid=15874579"/>
  </r>
  <r>
    <x v="59"/>
    <d v="1899-12-30T08:20:00"/>
    <d v="1899-12-30T08:37:15"/>
    <d v="1899-12-30T00:17:15"/>
    <x v="42"/>
    <x v="9"/>
    <s v="تسليم وثائق"/>
    <x v="11"/>
    <x v="1"/>
    <s v="الموظف عرف عن نفسة + فاتح الكاميرا + وضح للعميل الاجراءات الصحيحة"/>
    <s v="لا يوجد"/>
    <x v="2"/>
    <s v="https://wforecorder.hrsd.gov.sa/Ultra/DynaAsp/vCRMQuery.aspx?sid=15874579"/>
  </r>
  <r>
    <x v="60"/>
    <d v="1899-12-30T12:55:00"/>
    <d v="1899-12-30T13:07:30"/>
    <d v="1899-12-30T00:12:30"/>
    <x v="43"/>
    <x v="5"/>
    <s v="استفسار / بلاغ خروج نهائي + ويريد نقل كفاله"/>
    <x v="9"/>
    <x v="1"/>
    <s v="لم يتم التعريف عن نفسها + اخذت معلومات العميل + لم تطلب تقييم الخدمة"/>
    <s v="خلل في منصة قوى"/>
    <x v="1"/>
    <s v="https://wforecorder.hrsd.gov.sa/Ultra/DynaAsp/vCRMQuery.aspx?sid=15874586"/>
  </r>
  <r>
    <x v="61"/>
    <d v="1899-12-30T09:10:00"/>
    <d v="1899-12-30T09:26:45"/>
    <d v="1899-12-30T00:16:45"/>
    <x v="44"/>
    <x v="1"/>
    <s v="رخصة عمل"/>
    <x v="12"/>
    <x v="0"/>
    <s v="مدة المكالمة 16 دقيقة + لايوجد صوت + فيديو"/>
    <s v="تقنية"/>
    <x v="0"/>
    <s v="https://wforecorder.hrsd.gov.sa/Ultra/DynaAsp/vCRMQuery.aspx?sid=15874540"/>
  </r>
  <r>
    <x v="62"/>
    <d v="1899-12-30T10:25:00"/>
    <d v="1899-12-30T10:36:20"/>
    <d v="1899-12-30T00:11:20"/>
    <x v="34"/>
    <x v="4"/>
    <s v="تسجيل هروب - لتأخر في تسجيل العقد"/>
    <x v="13"/>
    <x v="1"/>
    <s v="دخول العميل وخروجة بسرعة + لم يكتمل الجلسة"/>
    <s v="المستفيد"/>
    <x v="3"/>
    <s v="https://wforecorder.hrsd.gov.sa/Ultra/DynaAsp/vCRMQuery.aspx?sid=15874543"/>
  </r>
  <r>
    <x v="6"/>
    <d v="1899-12-30T11:40:00"/>
    <d v="1899-12-30T11:51:55"/>
    <d v="1899-12-30T00:11:55"/>
    <x v="36"/>
    <x v="12"/>
    <s v="لا يوجد"/>
    <x v="10"/>
    <x v="1"/>
    <s v="العميل بقي بالجلسة لمدة 7 دقائق + الموظف لم يحضر"/>
    <s v="الموظف لم يحضر"/>
    <x v="2"/>
    <s v="https://wforecorder.hrsd.gov.sa/Ultra/DynaAsp/vCRMQuery.aspx?sid=15874543"/>
  </r>
  <r>
    <x v="63"/>
    <d v="1899-12-30T08:30:00"/>
    <d v="1899-12-30T08:47:40"/>
    <d v="1899-12-30T00:17:40"/>
    <x v="50"/>
    <x v="1"/>
    <s v="استفسار"/>
    <x v="11"/>
    <x v="1"/>
    <s v="الموظف موجود من بداية الجلسة + العميل لم يحضر"/>
    <s v="العميل لم يحضر"/>
    <x v="1"/>
    <s v="https://wforecorder.hrsd.gov.sa/Ultra/DynaAsp/vCRMQuery.aspx?sid=15874563"/>
  </r>
  <r>
    <x v="64"/>
    <d v="1899-12-30T13:15:00"/>
    <d v="1899-12-30T13:28:35"/>
    <d v="1899-12-30T00:13:35"/>
    <x v="51"/>
    <x v="8"/>
    <s v="رخصة عمل"/>
    <x v="12"/>
    <x v="1"/>
    <s v="عرف عن نفسه الموظف + طلب منه رقم + تأكد من رقم الاقامة + تم توضيح للعميل الاشكالية وحلها"/>
    <s v="لايوجد"/>
    <x v="3"/>
    <s v="https://wforecorder.hrsd.gov.sa/Ultra/DynaAsp/vCRMQuery.aspx?sid=15874567"/>
  </r>
  <r>
    <x v="65"/>
    <d v="1899-12-30T09:45:00"/>
    <d v="1899-12-30T10:01:20"/>
    <d v="1899-12-30T00:16:20"/>
    <x v="29"/>
    <x v="0"/>
    <s v="بلاغات التغيب"/>
    <x v="13"/>
    <x v="1"/>
    <s v="دخول الموظف والعميل الى الجلسة + جميعهم ميوت"/>
    <s v="الموظف+العميل"/>
    <x v="0"/>
    <s v="https://wforecorder.hrsd.gov.sa/Ultra/DynaAsp/vCRMQuery.aspx?sid=15874574"/>
  </r>
  <r>
    <x v="66"/>
    <d v="1899-12-30T10:15:00"/>
    <d v="1899-12-30T10:27:45"/>
    <d v="1899-12-30T00:12:45"/>
    <x v="52"/>
    <x v="3"/>
    <s v="طلب / خروج نهائي"/>
    <x v="9"/>
    <x v="0"/>
    <s v="الموظف فاتح الكاميرا + الصوت واضح + تم خدمة العميل بشكل ممتاز"/>
    <s v="تقنية"/>
    <x v="2"/>
    <s v="https://wforecorder.hrsd.gov.sa/Ultra/DynaAsp/vCRMQuery.aspx?sid=15874579"/>
  </r>
  <r>
    <x v="67"/>
    <d v="1899-12-30T11:20:00"/>
    <d v="1899-12-30T11:33:50"/>
    <d v="1899-12-30T00:13:50"/>
    <x v="2"/>
    <x v="0"/>
    <s v="استفسار / عنده عمال يريد قص كرت عمل لهم"/>
    <x v="10"/>
    <x v="1"/>
    <s v="العميل موجود + تأخر الموظف 8 دقائق + تم خدمته"/>
    <s v="الموظف"/>
    <x v="1"/>
    <s v="https://wforecorder.hrsd.gov.sa/Ultra/DynaAsp/vCRMQuery.aspx?sid=15874579"/>
  </r>
  <r>
    <x v="68"/>
    <d v="1899-12-30T08:05:00"/>
    <d v="1899-12-30T08:20:30"/>
    <d v="1899-12-30T00:15:30"/>
    <x v="9"/>
    <x v="3"/>
    <s v="غير محددة"/>
    <x v="11"/>
    <x v="1"/>
    <s v="الموظف موجود بداية الجلسة + فاتح الكاميرا + انتظر العميل"/>
    <s v="لايوجد عميل"/>
    <x v="3"/>
    <s v="https://wforecorder.hrsd.gov.sa/Ultra/DynaAsp/vCRMQuery.aspx?sid=15874543"/>
  </r>
  <r>
    <x v="69"/>
    <d v="1899-12-30T12:35:00"/>
    <d v="1899-12-30T12:49:25"/>
    <d v="1899-12-30T00:14:25"/>
    <x v="7"/>
    <x v="1"/>
    <s v="استفسار"/>
    <x v="12"/>
    <x v="1"/>
    <s v="لم يعرف عن نفسة + تم توثيق رقم الاقامة + تم خدمة العميل"/>
    <s v="المستفيد"/>
    <x v="2"/>
    <s v="https://wforecorder.hrsd.gov.sa/Ultra/DynaAsp/vCRMQuery.aspx?sid=15874563"/>
  </r>
  <r>
    <x v="70"/>
    <d v="1899-12-30T09:50:00"/>
    <d v="1899-12-30T10:04:15"/>
    <d v="1899-12-30T00:14:15"/>
    <x v="3"/>
    <x v="1"/>
    <s v="رخصة عمل"/>
    <x v="13"/>
    <x v="1"/>
    <s v="تم التعريف عن نفسة + طلب رمز تحقق + تأكد ان العميل راضي عن الخدمة"/>
    <s v="لايوجد"/>
    <x v="0"/>
    <s v="https://wforecorder.hrsd.gov.sa/Ultra/DynaAsp/vCRMQuery.aspx?sid=15874567"/>
  </r>
  <r>
    <x v="71"/>
    <d v="1899-12-30T10:05:00"/>
    <d v="1899-12-30T10:22:40"/>
    <d v="1899-12-30T00:17:40"/>
    <x v="11"/>
    <x v="4"/>
    <s v="استفسار / نقل كفالة"/>
    <x v="10"/>
    <x v="1"/>
    <s v="العميل موجود من بداية الجلسة + دخل الموظف بعد مرور 9 دقائق"/>
    <s v="الموظف"/>
    <x v="3"/>
    <s v="https://wforecorder.hrsd.gov.sa/Ultra/DynaAsp/vCRMQuery.aspx?sid=15874574"/>
  </r>
  <r>
    <x v="72"/>
    <d v="1899-12-30T11:30:00"/>
    <d v="1899-12-30T11:42:15"/>
    <d v="1899-12-30T00:12:15"/>
    <x v="12"/>
    <x v="5"/>
    <s v="تسليم وثائق"/>
    <x v="11"/>
    <x v="1"/>
    <s v="الموظف عرف عن نفسة + فاتح الكاميرا + وضح للعميل الاجراءات الصحيحة"/>
    <s v="لا يوجد"/>
    <x v="2"/>
    <s v="https://wforecorder.hrsd.gov.sa/Ultra/DynaAsp/vCRMQuery.aspx?sid=15874579"/>
  </r>
  <r>
    <x v="73"/>
    <d v="1899-12-30T08:45:00"/>
    <d v="1899-12-30T08:58:50"/>
    <d v="1899-12-30T00:13:50"/>
    <x v="6"/>
    <x v="1"/>
    <s v="استفسار / سجلات تجارية"/>
    <x v="9"/>
    <x v="1"/>
    <s v="لم يتم التعريف عن نفسها + اخذت معلومات العميل + لم تطلب تقييم الخدمة"/>
    <s v="المعاملة غير احترافية نهائياً"/>
    <x v="1"/>
    <s v="https://wforecorder.hrsd.gov.sa/Ultra/DynaAsp/vCRMQuery.aspx?sid=15874579"/>
  </r>
  <r>
    <x v="74"/>
    <d v="1899-12-30T13:00:00"/>
    <d v="1899-12-30T13:16:30"/>
    <d v="1899-12-30T00:16:30"/>
    <x v="8"/>
    <x v="2"/>
    <s v="منشأءة زراعية"/>
    <x v="12"/>
    <x v="0"/>
    <s v="مدة المكالمة 16 دقيقة + لايوجد صوت + فيديو"/>
    <s v="تقنية"/>
    <x v="0"/>
    <s v="https://wforecorder.hrsd.gov.sa/Ultra/DynaAsp/vCRMQuery.aspx?sid=15874586"/>
  </r>
  <r>
    <x v="75"/>
    <d v="1899-12-30T09:15:00"/>
    <d v="1899-12-30T09:26:40"/>
    <d v="1899-12-30T00:11:40"/>
    <x v="18"/>
    <x v="8"/>
    <s v="استفسار / مشكلة بالمؤوسسة"/>
    <x v="13"/>
    <x v="1"/>
    <s v="دخول العميل وخروجة بسرعة + لم يكتمل الجلسة"/>
    <s v="المستفيد"/>
    <x v="3"/>
    <s v="https://wforecorder.hrsd.gov.sa/Ultra/DynaAsp/vCRMQuery.aspx?sid=15874540"/>
  </r>
  <r>
    <x v="76"/>
    <d v="1899-12-30T10:30:00"/>
    <d v="1899-12-30T10:41:25"/>
    <d v="1899-12-30T00:11:25"/>
    <x v="17"/>
    <x v="7"/>
    <s v="رخصة عمل"/>
    <x v="10"/>
    <x v="1"/>
    <s v="العميل بقي بالجلسة لمدة 5 دقائق + الموظف لم يحضر"/>
    <s v="الموظف لم يحضر"/>
    <x v="2"/>
    <s v="https://wforecorder.hrsd.gov.sa/Ultra/DynaAsp/vCRMQuery.aspx?sid=15874543"/>
  </r>
  <r>
    <x v="77"/>
    <d v="1899-12-30T11:50:00"/>
    <d v="1899-12-30T12:07:15"/>
    <d v="1899-12-30T00:17:15"/>
    <x v="27"/>
    <x v="10"/>
    <s v="استفسار / الغاء بلاغ + نقل كفالة"/>
    <x v="11"/>
    <x v="1"/>
    <s v="الموظف موجود من بداية الجلسة + العميل لم يحضر"/>
    <s v="العميل لم يحضر"/>
    <x v="1"/>
    <s v="https://wforecorder.hrsd.gov.sa/Ultra/DynaAsp/vCRMQuery.aspx?sid=15874543"/>
  </r>
  <r>
    <x v="78"/>
    <d v="1899-12-30T08:20:00"/>
    <d v="1899-12-30T08:33:50"/>
    <d v="1899-12-30T00:13:50"/>
    <x v="47"/>
    <x v="3"/>
    <s v="بلاغات التغيب"/>
    <x v="12"/>
    <x v="1"/>
    <s v="عرف عن نفسه الموظف + طلب منه رقم + تأكد من رقم الاقامة + تم توضيح للعميل الاشكالية وحلها"/>
    <s v="لايوجد"/>
    <x v="3"/>
    <s v="https://wforecorder.hrsd.gov.sa/Ultra/DynaAsp/vCRMQuery.aspx?sid=15874563"/>
  </r>
  <r>
    <x v="0"/>
    <d v="1899-12-30T12:45:00"/>
    <d v="1899-12-30T13:01:30"/>
    <d v="1899-12-30T00:16:30"/>
    <x v="40"/>
    <x v="3"/>
    <s v="طلب / خروج نهائي"/>
    <x v="13"/>
    <x v="1"/>
    <s v="دخول الموظف والعميل الى الجلسة + جميعهم ميوت"/>
    <s v="الموظف+العميل"/>
    <x v="0"/>
    <s v="https://wforecorder.hrsd.gov.sa/Ultra/DynaAsp/vCRMQuery.aspx?sid=15874567"/>
  </r>
  <r>
    <x v="79"/>
    <d v="1899-12-30T09:25:00"/>
    <d v="1899-12-30T09:38:45"/>
    <d v="1899-12-30T00:13:45"/>
    <x v="4"/>
    <x v="0"/>
    <s v="استفسار / انقطاع عن العمل + بلاغ تغيب"/>
    <x v="9"/>
    <x v="0"/>
    <s v="الموظف فاتح الكاميرا + الصوت واضح + تم خدمة العميل بشكل ممتاز"/>
    <s v="تقنية"/>
    <x v="2"/>
    <s v="https://wforecorder.hrsd.gov.sa/Ultra/DynaAsp/vCRMQuery.aspx?sid=15874574"/>
  </r>
  <r>
    <x v="80"/>
    <d v="1899-12-30T10:40:00"/>
    <d v="1899-12-30T10:52:20"/>
    <d v="1899-12-30T00:12:20"/>
    <x v="10"/>
    <x v="1"/>
    <s v="تسجيل هروب - لتأخر في تسجيل العقد"/>
    <x v="10"/>
    <x v="1"/>
    <s v="العميل موجود + تأخر الموظف 2 دقائق + تم خدمته"/>
    <s v="الموظف"/>
    <x v="1"/>
    <s v="https://wforecorder.hrsd.gov.sa/Ultra/DynaAsp/vCRMQuery.aspx?sid=15874579"/>
  </r>
  <r>
    <x v="81"/>
    <d v="1899-12-30T11:10:00"/>
    <d v="1899-12-30T11:27:55"/>
    <d v="1899-12-30T00:17:55"/>
    <x v="5"/>
    <x v="0"/>
    <s v="لا يوجد"/>
    <x v="11"/>
    <x v="1"/>
    <s v="الموظف موجود بداية الجلسة + فاتح الكاميرا + انتظر العميل"/>
    <s v="لايوجد عميل"/>
    <x v="3"/>
    <s v="https://wforecorder.hrsd.gov.sa/Ultra/DynaAsp/vCRMQuery.aspx?sid=15874579"/>
  </r>
  <r>
    <x v="82"/>
    <d v="1899-12-30T08:55:00"/>
    <d v="1899-12-30T09:08:30"/>
    <d v="1899-12-30T00:13:30"/>
    <x v="15"/>
    <x v="4"/>
    <s v="استفسار"/>
    <x v="12"/>
    <x v="1"/>
    <s v="لم يعرف عن نفسة + تم توثيق رقم الاقامة + تم خدمة العميل"/>
    <s v="المستفيد"/>
    <x v="2"/>
    <s v="https://wforecorder.hrsd.gov.sa/Ultra/DynaAsp/vCRMQuery.aspx?sid=15874543"/>
  </r>
  <r>
    <x v="83"/>
    <d v="1899-12-30T13:25:00"/>
    <d v="1899-12-30T13:39:40"/>
    <d v="1899-12-30T00:14:40"/>
    <x v="1"/>
    <x v="0"/>
    <s v="رخصة عمل"/>
    <x v="13"/>
    <x v="1"/>
    <s v="تم التعريف عن نفسة + طلب رمز تحقق + تأكد ان العميل راضي عن الخدمة"/>
    <s v="لايوجد"/>
    <x v="0"/>
    <s v="https://wforecorder.hrsd.gov.sa/Ultra/DynaAsp/vCRMQuery.aspx?sid=15874563"/>
  </r>
  <r>
    <x v="84"/>
    <d v="1899-12-30T09:05:00"/>
    <d v="1899-12-30T09:21:35"/>
    <d v="1899-12-30T00:16:35"/>
    <x v="48"/>
    <x v="6"/>
    <s v="استفسار / بلاغ خروج نهائي + ويريد نقل كفاله"/>
    <x v="10"/>
    <x v="1"/>
    <s v="العميل موجود من بداية الجلسة + دخل الموظف بعد مرور 6 دقائق"/>
    <s v="الموظف"/>
    <x v="3"/>
    <s v="https://wforecorder.hrsd.gov.sa/Ultra/DynaAsp/vCRMQuery.aspx?sid=15874567"/>
  </r>
  <r>
    <x v="85"/>
    <d v="1899-12-30T10:20:00"/>
    <d v="1899-12-30T10:31:15"/>
    <d v="1899-12-30T00:11:15"/>
    <x v="0"/>
    <x v="0"/>
    <s v="تسليم وثائق"/>
    <x v="11"/>
    <x v="1"/>
    <s v="الموظف عرف عن نفسة + فاتح الكاميرا + وضح للعميل الاجراءات الصحيحة"/>
    <s v="لا يوجد"/>
    <x v="2"/>
    <s v="https://wforecorder.hrsd.gov.sa/Ultra/DynaAsp/vCRMQuery.aspx?sid=15874574"/>
  </r>
  <r>
    <x v="86"/>
    <d v="1899-12-30T11:35:00"/>
    <d v="1899-12-30T11:48:50"/>
    <d v="1899-12-30T00:13:50"/>
    <x v="49"/>
    <x v="9"/>
    <s v="غير محددة"/>
    <x v="9"/>
    <x v="1"/>
    <s v="لم يتم التعريف عن نفسها + اخذت معلومات العميل + لم تطلب تقييم الخدمة"/>
    <s v="خلل في منصة قوى"/>
    <x v="1"/>
    <s v="https://wforecorder.hrsd.gov.sa/Ultra/DynaAsp/vCRMQuery.aspx?sid=15874579"/>
  </r>
  <r>
    <x v="87"/>
    <d v="1899-12-30T08:10:00"/>
    <d v="1899-12-30T08:26:45"/>
    <d v="1899-12-30T00:16:45"/>
    <x v="39"/>
    <x v="0"/>
    <s v="استفسار / نقل كفالة"/>
    <x v="12"/>
    <x v="0"/>
    <s v="مدة المكالمة 16 دقيقة + لايوجد صوت + فيديو"/>
    <s v="تقنية"/>
    <x v="0"/>
    <s v="https://wforecorder.hrsd.gov.sa/Ultra/DynaAsp/vCRMQuery.aspx?sid=15874579"/>
  </r>
  <r>
    <x v="88"/>
    <d v="1899-12-30T12:50:00"/>
    <d v="1899-12-30T13:02:25"/>
    <d v="1899-12-30T00:12:25"/>
    <x v="42"/>
    <x v="9"/>
    <s v="منشأءة زراعية"/>
    <x v="13"/>
    <x v="1"/>
    <s v="دخول العميل وخروجة بسرعة + لم يكتمل الجلسة"/>
    <s v="المستفيد"/>
    <x v="3"/>
    <s v="https://wforecorder.hrsd.gov.sa/Ultra/DynaAsp/vCRMQuery.aspx?sid=15874586"/>
  </r>
  <r>
    <x v="89"/>
    <d v="1899-12-30T09:35:00"/>
    <d v="1899-12-30T09:46:50"/>
    <d v="1899-12-30T00:11:50"/>
    <x v="43"/>
    <x v="5"/>
    <s v="استفسار"/>
    <x v="10"/>
    <x v="1"/>
    <s v="العميل بقي بالجلسة لمدة 4 دقائق + الموظف لم يحضر"/>
    <s v="الموظف لم يحضر"/>
    <x v="2"/>
    <s v="https://wforecorder.hrsd.gov.sa/Ultra/DynaAsp/vCRMQuery.aspx?sid=15874540"/>
  </r>
  <r>
    <x v="90"/>
    <d v="1899-12-30T10:55:00"/>
    <d v="1899-12-30T11:12:40"/>
    <d v="1899-12-30T00:17:40"/>
    <x v="44"/>
    <x v="1"/>
    <s v="رخصة عمل"/>
    <x v="11"/>
    <x v="1"/>
    <s v="الموظف موجود من بداية الجلسة + العميل لم يحضر"/>
    <s v="العميل لم يحضر"/>
    <x v="1"/>
    <s v="https://wforecorder.hrsd.gov.sa/Ultra/DynaAsp/vCRMQuery.aspx?sid=15874543"/>
  </r>
  <r>
    <x v="91"/>
    <d v="1899-12-30T11:25:00"/>
    <d v="1899-12-30T11:38:30"/>
    <d v="1899-12-30T00:13:30"/>
    <x v="34"/>
    <x v="4"/>
    <s v="بلاغات التغيب"/>
    <x v="12"/>
    <x v="1"/>
    <s v="عرف عن نفسه الموظف + طلب منه رقم + تأكد من رقم الاقامة + تم توضيح للعميل الاشكالية وحلها"/>
    <s v="لايوجد"/>
    <x v="3"/>
    <s v="https://wforecorder.hrsd.gov.sa/Ultra/DynaAsp/vCRMQuery.aspx?sid=15874543"/>
  </r>
  <r>
    <x v="1"/>
    <d v="1899-12-30T08:30:00"/>
    <d v="1899-12-30T08:47:20"/>
    <d v="1899-12-30T00:17:20"/>
    <x v="36"/>
    <x v="12"/>
    <s v="استفسار / سجلات تجارية"/>
    <x v="13"/>
    <x v="1"/>
    <s v="دخول الموظف والعميل الى الجلسة + جميعهم ميوت"/>
    <s v="الموظف+العميل"/>
    <x v="0"/>
    <s v="https://wforecorder.hrsd.gov.sa/Ultra/DynaAsp/vCRMQuery.aspx?sid=15874563"/>
  </r>
  <r>
    <x v="15"/>
    <d v="1899-12-30T13:10:00"/>
    <d v="1899-12-30T13:23:15"/>
    <d v="1899-12-30T00:13:15"/>
    <x v="50"/>
    <x v="1"/>
    <s v="طلب / خروج نهائي"/>
    <x v="9"/>
    <x v="0"/>
    <s v="الموظف فاتح الكاميرا + الصوت واضح + تم خدمة العميل بشكل ممتاز"/>
    <s v="تقنية"/>
    <x v="2"/>
    <s v="https://wforecorder.hrsd.gov.sa/Ultra/DynaAsp/vCRMQuery.aspx?sid=15874567"/>
  </r>
  <r>
    <x v="3"/>
    <d v="1899-12-30T09:40:00"/>
    <d v="1899-12-30T09:53:35"/>
    <d v="1899-12-30T00:13:35"/>
    <x v="51"/>
    <x v="8"/>
    <s v="استفسار / عنده عمال يريد قص كرت عمل لهم"/>
    <x v="10"/>
    <x v="1"/>
    <s v="العميل موجود + تأخر الموظف 7 دقائق + تم خدمته"/>
    <s v="الموظف"/>
    <x v="1"/>
    <s v="https://wforecorder.hrsd.gov.sa/Ultra/DynaAsp/vCRMQuery.aspx?sid=15874574"/>
  </r>
  <r>
    <x v="14"/>
    <d v="1899-12-30T10:15:00"/>
    <d v="1899-12-30T10:31:50"/>
    <d v="1899-12-30T00:16:50"/>
    <x v="29"/>
    <x v="0"/>
    <s v="مراجعة / يريد خروج نهائي"/>
    <x v="11"/>
    <x v="1"/>
    <s v="الموظف موجود بداية الجلسة + فاتح الكاميرا + انتظر العميل"/>
    <s v="لايوجد عميل"/>
    <x v="3"/>
    <s v="https://wforecorder.hrsd.gov.sa/Ultra/DynaAsp/vCRMQuery.aspx?sid=15874579"/>
  </r>
  <r>
    <x v="25"/>
    <d v="1899-12-30T11:45:00"/>
    <d v="1899-12-30T11:58:20"/>
    <d v="1899-12-30T00:13:20"/>
    <x v="52"/>
    <x v="3"/>
    <s v="استفسار"/>
    <x v="12"/>
    <x v="1"/>
    <s v="لم يعرف عن نفسة + تم توثيق رقم الاقامة + تم خدمة العميل"/>
    <s v="المستفيد"/>
    <x v="2"/>
    <s v="https://wforecorder.hrsd.gov.sa/Ultra/DynaAsp/vCRMQuery.aspx?sid=15874579"/>
  </r>
  <r>
    <x v="37"/>
    <d v="1899-12-30T08:25:00"/>
    <d v="1899-12-30T08:40:55"/>
    <d v="1899-12-30T00:15:55"/>
    <x v="2"/>
    <x v="0"/>
    <s v="رخصة عمل"/>
    <x v="13"/>
    <x v="1"/>
    <s v="تم التعريف عن نفسة + طلب رمز تحقق + تأكد ان العميل راضي عن الخدمة"/>
    <s v="لايوجد"/>
    <x v="0"/>
    <s v="https://wforecorder.hrsd.gov.sa/Ultra/DynaAsp/vCRMQuery.aspx?sid=15874543"/>
  </r>
  <r>
    <x v="18"/>
    <d v="1899-12-30T12:30:00"/>
    <d v="1899-12-30T12:46:45"/>
    <d v="1899-12-30T00:16:45"/>
    <x v="9"/>
    <x v="3"/>
    <s v="استفسار / مشكلة بالمؤوسسة"/>
    <x v="10"/>
    <x v="1"/>
    <s v="العميل موجود من بداية الجلسة + دخل الموظف بعد مرور 3 دقائق"/>
    <s v="الموظف"/>
    <x v="3"/>
    <s v="https://wforecorder.hrsd.gov.sa/Ultra/DynaAsp/vCRMQuery.aspx?sid=15874563"/>
  </r>
  <r>
    <x v="5"/>
    <d v="1899-12-30T09:50:00"/>
    <d v="1899-12-30T10:01:30"/>
    <d v="1899-12-30T00:11:30"/>
    <x v="7"/>
    <x v="1"/>
    <s v="تسليم وثائق"/>
    <x v="11"/>
    <x v="1"/>
    <s v="الموظف عرف عن نفسة + فاتح الكاميرا + وضح للعميل الاجراءات الصحيحة"/>
    <s v="لا يوجد"/>
    <x v="2"/>
    <s v="https://wforecorder.hrsd.gov.sa/Ultra/DynaAsp/vCRMQuery.aspx?sid=15874567"/>
  </r>
  <r>
    <x v="17"/>
    <d v="1899-12-30T10:35:00"/>
    <d v="1899-12-30T10:48:40"/>
    <d v="1899-12-30T00:13:40"/>
    <x v="3"/>
    <x v="1"/>
    <s v="استفسار / الغاء بلاغ + نقل كفالة"/>
    <x v="9"/>
    <x v="1"/>
    <s v="لم يتم التعريف عن نفسها + اخذت معلومات العميل + لم تطلب تقييم الخدمة"/>
    <s v="المعاملة غير احترافية نهائياً"/>
    <x v="1"/>
    <s v="https://wforecorder.hrsd.gov.sa/Ultra/DynaAsp/vCRMQuery.aspx?sid=15874574"/>
  </r>
  <r>
    <x v="29"/>
    <d v="1899-12-30T11:20:00"/>
    <d v="1899-12-30T11:37:25"/>
    <d v="1899-12-30T00:17:25"/>
    <x v="11"/>
    <x v="4"/>
    <s v="غير محددة"/>
    <x v="12"/>
    <x v="0"/>
    <s v="مدة المكالمة 17 دقيقة + لايوجد صوت + فيديو"/>
    <s v="تقنية"/>
    <x v="0"/>
    <s v="https://wforecorder.hrsd.gov.sa/Ultra/DynaAsp/vCRMQuery.aspx?sid=15874579"/>
  </r>
  <r>
    <x v="8"/>
    <d v="1899-12-30T08:15:00"/>
    <d v="1899-12-30T08:26:35"/>
    <d v="1899-12-30T00:11:35"/>
    <x v="12"/>
    <x v="5"/>
    <s v="استفسار / انقطاع عن العمل + بلاغ تغيب"/>
    <x v="13"/>
    <x v="1"/>
    <s v="دخول العميل وخروجة بسرعة + لم يكتمل الجلسة"/>
    <s v="المستفيد"/>
    <x v="3"/>
    <s v="https://wforecorder.hrsd.gov.sa/Ultra/DynaAsp/vCRMQuery.aspx?sid=15874579"/>
  </r>
  <r>
    <x v="41"/>
    <d v="1899-12-30T13:05:00"/>
    <d v="1899-12-30T13:16:50"/>
    <d v="1899-12-30T00:11:50"/>
    <x v="6"/>
    <x v="1"/>
    <s v="تسجيل هروب - لتأخر في تسجيل العقد"/>
    <x v="10"/>
    <x v="1"/>
    <s v="العميل بقي بالجلسة لمدة 6 دقائق + الموظف لم يحضر"/>
    <s v="الموظف لم يحضر"/>
    <x v="2"/>
    <s v="https://wforecorder.hrsd.gov.sa/Ultra/DynaAsp/vCRMQuery.aspx?sid=15874586"/>
  </r>
  <r>
    <x v="88"/>
    <d v="1899-12-30T09:30:00"/>
    <d v="1899-12-30T09:47:15"/>
    <d v="1899-12-30T00:17:15"/>
    <x v="8"/>
    <x v="2"/>
    <s v="لا يوجد"/>
    <x v="11"/>
    <x v="1"/>
    <s v="الموظف موجود من بداية الجلسة + العميل لم يحضر"/>
    <s v="العميل لم يحضر"/>
    <x v="1"/>
    <s v="https://wforecorder.hrsd.gov.sa/Ultra/DynaAsp/vCRMQuery.aspx?sid=15874540"/>
  </r>
  <r>
    <x v="89"/>
    <d v="1899-12-30T10:45:00"/>
    <d v="1899-12-30T10:58:25"/>
    <d v="1899-12-30T00:13:25"/>
    <x v="18"/>
    <x v="8"/>
    <s v="رخصة عمل"/>
    <x v="12"/>
    <x v="1"/>
    <s v="عرف عن نفسه الموظف + طلب منه رقم + تأكد من رقم الاقامة + تم توضيح للعميل الاشكالية وحلها"/>
    <s v="لايوجد"/>
    <x v="3"/>
    <s v="https://wforecorder.hrsd.gov.sa/Ultra/DynaAsp/vCRMQuery.aspx?sid=15874543"/>
  </r>
  <r>
    <x v="90"/>
    <d v="1899-12-30T11:10:00"/>
    <d v="1899-12-30T11:26:50"/>
    <d v="1899-12-30T00:16:50"/>
    <x v="17"/>
    <x v="7"/>
    <s v="بلاغات التغيب"/>
    <x v="13"/>
    <x v="1"/>
    <s v="دخول الموظف والعميل الى الجلسة + جميعهم ميوت"/>
    <s v="الموظف+العميل"/>
    <x v="0"/>
    <s v="https://wforecorder.hrsd.gov.sa/Ultra/DynaAsp/vCRMQuery.aspx?sid=15874543"/>
  </r>
  <r>
    <x v="2"/>
    <d v="1899-12-30T12:40:00"/>
    <d v="1899-12-30T12:53:30"/>
    <d v="1899-12-30T00:13:30"/>
    <x v="27"/>
    <x v="10"/>
    <s v="طلب / خروج نهائي"/>
    <x v="9"/>
    <x v="0"/>
    <s v="الموظف فاتح الكاميرا + الصوت واضح + تم خدمة العميل بشكل ممتاز"/>
    <s v="تقنية"/>
    <x v="2"/>
    <s v="https://wforecorder.hrsd.gov.sa/Ultra/DynaAsp/vCRMQuery.aspx?sid=15874563"/>
  </r>
  <r>
    <x v="45"/>
    <d v="1899-12-30T08:50:00"/>
    <d v="1899-12-30T09:03:45"/>
    <d v="1899-12-30T00:13:45"/>
    <x v="47"/>
    <x v="3"/>
    <s v="استفسار / نقل كفالة"/>
    <x v="10"/>
    <x v="1"/>
    <s v="العميل موجود + تأخر الموظف 4 دقائق + تم خدمته"/>
    <s v="الموظف"/>
    <x v="1"/>
    <s v="https://wforecorder.hrsd.gov.sa/Ultra/DynaAsp/vCRMQuery.aspx?sid=15874567"/>
  </r>
  <r>
    <x v="34"/>
    <d v="1899-12-30T13:15:00"/>
    <d v="1899-12-30T13:31:40"/>
    <d v="1899-12-30T00:16:40"/>
    <x v="40"/>
    <x v="3"/>
    <s v="منشأءة زراعية"/>
    <x v="11"/>
    <x v="1"/>
    <s v="الموظف موجود بداية الجلسة + فاتح الكاميرا + انتظر العميل"/>
    <s v="لايوجد عميل"/>
    <x v="3"/>
    <s v="https://wforecorder.hrsd.gov.sa/Ultra/DynaAsp/vCRMQuery.aspx?sid=15874574"/>
  </r>
  <r>
    <x v="24"/>
    <d v="1899-12-30T09:05:00"/>
    <d v="1899-12-30T09:18:20"/>
    <d v="1899-12-30T00:13:20"/>
    <x v="4"/>
    <x v="0"/>
    <s v="استفسار"/>
    <x v="12"/>
    <x v="1"/>
    <s v="لم يعرف عن نفسة + تم توثيق رقم الاقامة + تم خدمة العميل"/>
    <s v="المستفيد"/>
    <x v="2"/>
    <s v="https://wforecorder.hrsd.gov.sa/Ultra/DynaAsp/vCRMQuery.aspx?sid=15874579"/>
  </r>
  <r>
    <x v="36"/>
    <d v="1899-12-30T10:20:00"/>
    <d v="1899-12-30T10:36:55"/>
    <d v="1899-12-30T00:16:55"/>
    <x v="10"/>
    <x v="1"/>
    <s v="رخصة عمل"/>
    <x v="13"/>
    <x v="1"/>
    <s v="تم التعريف عن نفسة + طلب رمز تحقق + تأكد ان العميل راضي عن الخدمة"/>
    <s v="لايوجد"/>
    <x v="0"/>
    <s v="https://wforecorder.hrsd.gov.sa/Ultra/DynaAsp/vCRMQuery.aspx?sid=15874579"/>
  </r>
  <r>
    <x v="16"/>
    <d v="1899-12-30T11:35:00"/>
    <d v="1899-12-30T11:47:15"/>
    <d v="1899-12-30T00:12:15"/>
    <x v="5"/>
    <x v="0"/>
    <s v="استفسار / سجلات تجارية"/>
    <x v="10"/>
    <x v="1"/>
    <s v="العميل موجود من بداية الجلسة + دخل الموظف بعد مرور 8 دقائق"/>
    <s v="الموظف"/>
    <x v="3"/>
    <s v="https://wforecorder.hrsd.gov.sa/Ultra/DynaAsp/vCRMQuery.aspx?sid=15874543"/>
  </r>
  <r>
    <x v="38"/>
    <d v="1899-12-30T08:40:00"/>
    <d v="1899-12-30T08:51:25"/>
    <d v="1899-12-30T00:11:25"/>
    <x v="15"/>
    <x v="4"/>
    <s v="تسليم وثائق"/>
    <x v="11"/>
    <x v="1"/>
    <s v="الموظف عرف عن نفسة + فاتح الكاميرا + وضح للعميل الاجراءات الصحيحة"/>
    <s v="لا يوجد"/>
    <x v="2"/>
    <s v="https://wforecorder.hrsd.gov.sa/Ultra/DynaAsp/vCRMQuery.aspx?sid=15874563"/>
  </r>
  <r>
    <x v="39"/>
    <d v="1899-12-30T12:55:00"/>
    <d v="1899-12-30T13:08:50"/>
    <d v="1899-12-30T00:13:50"/>
    <x v="1"/>
    <x v="0"/>
    <s v="استفسار / عنده عمال يريد قص كرت عمل لهم"/>
    <x v="9"/>
    <x v="1"/>
    <s v="لم يتم التعريف عن نفسها + اخذت معلومات العميل + لم تطلب تقييم الخدمة"/>
    <s v="خلل في منصة قوى"/>
    <x v="1"/>
    <s v="https://wforecorder.hrsd.gov.sa/Ultra/DynaAsp/vCRMQuery.aspx?sid=15874567"/>
  </r>
  <r>
    <x v="85"/>
    <d v="1899-12-30T09:25:00"/>
    <d v="1899-12-30T09:42:35"/>
    <d v="1899-12-30T00:17:35"/>
    <x v="48"/>
    <x v="6"/>
    <s v="مراجعة / يريد خروج نهائي"/>
    <x v="12"/>
    <x v="0"/>
    <s v="مدة المكالمة 17 دقيقة + لايوجد صوت + فيديو"/>
    <s v="تقنية"/>
    <x v="0"/>
    <s v="https://wforecorder.hrsd.gov.sa/Ultra/DynaAsp/vCRMQuery.aspx?sid=15874574"/>
  </r>
  <r>
    <x v="74"/>
    <d v="1899-12-30T10:50:00"/>
    <d v="1899-12-30T11:01:40"/>
    <d v="1899-12-30T00:11:40"/>
    <x v="0"/>
    <x v="0"/>
    <s v="استفسار / بلاغ خروج نهائي + ويريد نقل كفاله"/>
    <x v="13"/>
    <x v="1"/>
    <s v="دخول العميل وخروجة بسرعة + لم يكتمل الجلسة"/>
    <s v="المستفيد"/>
    <x v="3"/>
    <s v="https://wforecorder.hrsd.gov.sa/Ultra/DynaAsp/vCRMQuery.aspx?sid=15874579"/>
  </r>
  <r>
    <x v="9"/>
    <d v="1899-12-30T11:15:00"/>
    <d v="1899-12-30T11:26:55"/>
    <d v="1899-12-30T00:11:55"/>
    <x v="49"/>
    <x v="9"/>
    <s v="غير محددة"/>
    <x v="10"/>
    <x v="1"/>
    <s v="العميل بقي بالجلسة لمدة 5 دقائق + الموظف لم يحضر"/>
    <s v="الموظف لم يحضر"/>
    <x v="2"/>
    <s v="https://wforecorder.hrsd.gov.sa/Ultra/DynaAsp/vCRMQuery.aspx?sid=15874579"/>
  </r>
  <r>
    <x v="53"/>
    <d v="1899-12-30T08:30:00"/>
    <d v="1899-12-30T08:47:20"/>
    <d v="1899-12-30T00:17:20"/>
    <x v="39"/>
    <x v="0"/>
    <s v="استفسار / مشكلة بالمؤوسسة"/>
    <x v="11"/>
    <x v="1"/>
    <s v="الموظف موجود من بداية الجلسة + العميل لم يحضر"/>
    <s v="العميل لم يحضر"/>
    <x v="1"/>
    <s v="https://wforecorder.hrsd.gov.sa/Ultra/DynaAsp/vCRMQuery.aspx?sid=15874586"/>
  </r>
  <r>
    <x v="42"/>
    <d v="1899-12-30T13:20:00"/>
    <d v="1899-12-30T13:33:45"/>
    <d v="1899-12-30T00:13:45"/>
    <x v="42"/>
    <x v="9"/>
    <s v="رخصة عمل"/>
    <x v="12"/>
    <x v="1"/>
    <s v="عرف عن نفسه الموظف + طلب منه رقم + تأكد من رقم الاقامة + تم توضيح للعميل الاشكالية وحلها"/>
    <s v="لايوجد"/>
    <x v="3"/>
    <s v="https://wforecorder.hrsd.gov.sa/Ultra/DynaAsp/vCRMQuery.aspx?sid=15874540"/>
  </r>
  <r>
    <x v="43"/>
    <d v="1899-12-30T09:45:00"/>
    <d v="1899-12-30T10:01:30"/>
    <d v="1899-12-30T00:16:30"/>
    <x v="43"/>
    <x v="5"/>
    <s v="بلاغات التغيب"/>
    <x v="13"/>
    <x v="1"/>
    <s v="دخول الموظف والعميل الى الجلسة + جميعهم ميوت"/>
    <s v="الموظف+العميل"/>
    <x v="0"/>
    <s v="https://wforecorder.hrsd.gov.sa/Ultra/DynaAsp/vCRMQuery.aspx?sid=15874543"/>
  </r>
  <r>
    <x v="44"/>
    <d v="1899-12-30T10:10:00"/>
    <d v="1899-12-30T10:21:50"/>
    <d v="1899-12-30T00:11:50"/>
    <x v="44"/>
    <x v="1"/>
    <s v="استفسار / انقطاع عن العمل + بلاغ تغيب"/>
    <x v="9"/>
    <x v="0"/>
    <s v="الموظف فاتح الكاميرا + الصوت واضح + تم خدمة العميل بشكل ممتاز"/>
    <s v="تقنية"/>
    <x v="2"/>
    <s v="https://wforecorder.hrsd.gov.sa/Ultra/DynaAsp/vCRMQuery.aspx?sid=15874543"/>
  </r>
  <r>
    <x v="11"/>
    <d v="1899-12-30T11:40:00"/>
    <d v="1899-12-30T11:53:25"/>
    <d v="1899-12-30T00:13:25"/>
    <x v="34"/>
    <x v="4"/>
    <s v="طلب / خروج نهائي"/>
    <x v="10"/>
    <x v="1"/>
    <s v="العميل موجود + تأخر الموظف 9 دقائق + تم خدمته"/>
    <s v="الموظف"/>
    <x v="1"/>
    <s v="https://wforecorder.hrsd.gov.sa/Ultra/DynaAsp/vCRMQuery.aspx?sid=15874563"/>
  </r>
  <r>
    <x v="12"/>
    <d v="1899-12-30T08:05:00"/>
    <d v="1899-12-30T08:21:50"/>
    <d v="1899-12-30T00:16:50"/>
    <x v="36"/>
    <x v="12"/>
    <s v="لا يوجد"/>
    <x v="11"/>
    <x v="1"/>
    <s v="الموظف موجود بداية الجلسة + فاتح الكاميرا + انتظر العميل"/>
    <s v="لايوجد عميل"/>
    <x v="3"/>
    <s v="https://wforecorder.hrsd.gov.sa/Ultra/DynaAsp/vCRMQuery.aspx?sid=15874567"/>
  </r>
  <r>
    <x v="46"/>
    <d v="1899-12-30T12:25:00"/>
    <d v="1899-12-30T12:38:35"/>
    <d v="1899-12-30T00:13:35"/>
    <x v="50"/>
    <x v="1"/>
    <s v="استفسار"/>
    <x v="12"/>
    <x v="1"/>
    <s v="لم يعرف عن نفسة + تم توثيق رقم الاقامة + تم خدمة العميل"/>
    <s v="المستفيد"/>
    <x v="2"/>
    <s v="https://wforecorder.hrsd.gov.sa/Ultra/DynaAsp/vCRMQuery.aspx?sid=15874574"/>
  </r>
  <r>
    <x v="35"/>
    <d v="1899-12-30T09:35:00"/>
    <d v="1899-12-30T09:52:15"/>
    <d v="1899-12-30T00:17:15"/>
    <x v="51"/>
    <x v="8"/>
    <s v="رخصة عمل"/>
    <x v="13"/>
    <x v="1"/>
    <s v="تم التعريف عن نفسة + طلب رمز تحقق + تأكد ان العميل راضي عن الخدمة"/>
    <s v="لايوجد"/>
    <x v="0"/>
    <s v="https://wforecorder.hrsd.gov.sa/Ultra/DynaAsp/vCRMQuery.aspx?sid=15874579"/>
  </r>
  <r>
    <x v="82"/>
    <d v="1899-12-30T10:00:00"/>
    <d v="1899-12-30T10:11:40"/>
    <d v="1899-12-30T00:11:40"/>
    <x v="29"/>
    <x v="0"/>
    <s v="استفسار / نقل كفالة"/>
    <x v="10"/>
    <x v="1"/>
    <s v="العميل موجود من بداية الجلسة + دخل الموظف بعد مرور 2 دقائق"/>
    <s v="الموظف"/>
    <x v="3"/>
    <s v="https://wforecorder.hrsd.gov.sa/Ultra/DynaAsp/vCRMQuery.aspx?sid=15874579"/>
  </r>
  <r>
    <x v="60"/>
    <d v="1899-12-30T11:25:00"/>
    <d v="1899-12-30T11:36:55"/>
    <d v="1899-12-30T00:11:55"/>
    <x v="52"/>
    <x v="3"/>
    <s v="تسليم وثائق"/>
    <x v="11"/>
    <x v="1"/>
    <s v="الموظف عرف عن نفسة + فاتح الكاميرا + وضح للعميل الاجراءات الصحيحة"/>
    <s v="لا يوجد"/>
    <x v="2"/>
    <s v="https://wforecorder.hrsd.gov.sa/Ultra/DynaAsp/vCRMQuery.aspx?sid=15874543"/>
  </r>
  <r>
    <x v="49"/>
    <d v="1899-12-30T08:20:00"/>
    <d v="1899-12-30T08:33:50"/>
    <d v="1899-12-30T00:13:50"/>
    <x v="2"/>
    <x v="0"/>
    <s v="تسجيل هروب - لتأخر في تسجيل العقد"/>
    <x v="9"/>
    <x v="1"/>
    <s v="لم يتم التعريف عن نفسها + اخذت معلومات العميل + لم تطلب تقييم الخدمة"/>
    <s v="المعاملة غير احترافية نهائياً"/>
    <x v="1"/>
    <s v="https://wforecorder.hrsd.gov.sa/Ultra/DynaAsp/vCRMQuery.aspx?sid=15874563"/>
  </r>
  <r>
    <x v="50"/>
    <d v="1899-12-30T13:10:00"/>
    <d v="1899-12-30T13:27:45"/>
    <d v="1899-12-30T00:17:45"/>
    <x v="9"/>
    <x v="3"/>
    <s v="منشأءة زراعية"/>
    <x v="12"/>
    <x v="0"/>
    <s v="مدة المكالمة 17 دقيقة + لايوجد صوت + فيديو"/>
    <s v="تقنية"/>
    <x v="0"/>
    <s v="https://wforecorder.hrsd.gov.sa/Ultra/DynaAsp/vCRMQuery.aspx?sid=15874567"/>
  </r>
  <r>
    <x v="40"/>
    <d v="1899-12-30T09:00:00"/>
    <d v="1899-12-30T09:11:30"/>
    <d v="1899-12-30T00:11:30"/>
    <x v="7"/>
    <x v="1"/>
    <s v="غير محددة"/>
    <x v="13"/>
    <x v="1"/>
    <s v="دخول العميل وخروجة بسرعة + لم يكتمل الجلسة"/>
    <s v="المستفيد"/>
    <x v="3"/>
    <s v="https://wforecorder.hrsd.gov.sa/Ultra/DynaAsp/vCRMQuery.aspx?sid=15874574"/>
  </r>
  <r>
    <x v="86"/>
    <d v="1899-12-30T10:15:00"/>
    <d v="1899-12-30T10:26:45"/>
    <d v="1899-12-30T00:11:45"/>
    <x v="3"/>
    <x v="1"/>
    <s v="استفسار"/>
    <x v="10"/>
    <x v="1"/>
    <s v="العميل بقي بالجلسة لمدة 7 دقائق + الموظف لم يحضر"/>
    <s v="الموظف لم يحضر"/>
    <x v="2"/>
    <s v="https://wforecorder.hrsd.gov.sa/Ultra/DynaAsp/vCRMQuery.aspx?sid=15874579"/>
  </r>
  <r>
    <x v="52"/>
    <d v="1899-12-30T11:50:00"/>
    <d v="1899-12-30T12:07:35"/>
    <d v="1899-12-30T00:17:35"/>
    <x v="11"/>
    <x v="4"/>
    <s v="رخصة عمل"/>
    <x v="11"/>
    <x v="1"/>
    <s v="الموظف موجود من بداية الجلسة + العميل لم يحضر"/>
    <s v="العميل لم يحضر"/>
    <x v="1"/>
    <s v="https://wforecorder.hrsd.gov.sa/Ultra/DynaAsp/vCRMQuery.aspx?sid=15874579"/>
  </r>
  <r>
    <x v="20"/>
    <d v="1899-12-30T08:45:00"/>
    <d v="1899-12-30T08:58:20"/>
    <d v="1899-12-30T00:13:20"/>
    <x v="12"/>
    <x v="5"/>
    <s v="استفسار / سجلات تجارية"/>
    <x v="12"/>
    <x v="1"/>
    <s v="عرف عن نفسه الموظف + طلب منه رقم + تأكد من رقم الاقامة + تم توضيح للعميل الاشكالية وحلها"/>
    <s v="لايوجد"/>
    <x v="3"/>
    <s v="https://wforecorder.hrsd.gov.sa/Ultra/DynaAsp/vCRMQuery.aspx?sid=15874586"/>
  </r>
  <r>
    <x v="21"/>
    <d v="1899-12-30T12:30:00"/>
    <d v="1899-12-30T12:46:55"/>
    <d v="1899-12-30T00:16:55"/>
    <x v="6"/>
    <x v="1"/>
    <s v="بلاغات التغيب"/>
    <x v="13"/>
    <x v="1"/>
    <s v="دخول الموظف والعميل الى الجلسة + جميعهم ميوت"/>
    <s v="الموظف+العميل"/>
    <x v="0"/>
    <s v="https://wforecorder.hrsd.gov.sa/Ultra/DynaAsp/vCRMQuery.aspx?sid=15874540"/>
  </r>
  <r>
    <x v="22"/>
    <d v="1899-12-30T09:20:00"/>
    <d v="1899-12-30T09:31:45"/>
    <d v="1899-12-30T00:11:45"/>
    <x v="8"/>
    <x v="2"/>
    <s v="استفسار / عنده عمال يريد قص كرت عمل لهم"/>
    <x v="9"/>
    <x v="0"/>
    <s v="الموظف فاتح الكاميرا + الصوت واضح + تم خدمة العميل بشكل ممتاز"/>
    <s v="تقنية"/>
    <x v="2"/>
    <s v="https://wforecorder.hrsd.gov.sa/Ultra/DynaAsp/vCRMQuery.aspx?sid=15874543"/>
  </r>
  <r>
    <x v="91"/>
    <d v="1899-12-30T10:35:00"/>
    <d v="1899-12-30T10:48:30"/>
    <d v="1899-12-30T00:13:30"/>
    <x v="18"/>
    <x v="8"/>
    <s v="طلب / خروج نهائي"/>
    <x v="10"/>
    <x v="1"/>
    <s v="العميل موجود + تأخر الموظف 5 دقائق + تم خدمته"/>
    <s v="الموظف"/>
    <x v="1"/>
    <s v="https://wforecorder.hrsd.gov.sa/Ultra/DynaAsp/vCRMQuery.aspx?sid=15874543"/>
  </r>
  <r>
    <x v="56"/>
    <d v="1899-12-30T11:05:00"/>
    <d v="1899-12-30T11:22:15"/>
    <d v="1899-12-30T00:17:15"/>
    <x v="17"/>
    <x v="7"/>
    <s v="مراجعة / يريد خروج نهائي"/>
    <x v="11"/>
    <x v="1"/>
    <s v="الموظف موجود بداية الجلسة + فاتح الكاميرا + انتظر العميل"/>
    <s v="لايوجد عميل"/>
    <x v="3"/>
    <s v="https://wforecorder.hrsd.gov.sa/Ultra/DynaAsp/vCRMQuery.aspx?sid=15874563"/>
  </r>
  <r>
    <x v="57"/>
    <d v="1899-12-30T08:35:00"/>
    <d v="1899-12-30T08:48:50"/>
    <d v="1899-12-30T00:13:50"/>
    <x v="27"/>
    <x v="10"/>
    <s v="استفسار / الغاء بلاغ + نقل كفالة"/>
    <x v="12"/>
    <x v="1"/>
    <s v="لم يعرف عن نفسة + تم توثيق رقم الاقامة + تم خدمة العميل"/>
    <s v="المستفيد"/>
    <x v="2"/>
    <s v="https://wforecorder.hrsd.gov.sa/Ultra/DynaAsp/vCRMQuery.aspx?sid=15874567"/>
  </r>
  <r>
    <x v="69"/>
    <d v="1899-12-30T13:00:00"/>
    <d v="1899-12-30T13:16:40"/>
    <d v="1899-12-30T00:16:40"/>
    <x v="47"/>
    <x v="3"/>
    <s v="رخصة عمل"/>
    <x v="13"/>
    <x v="1"/>
    <s v="تم التعريف عن نفسة + طلب رمز تحقق + تأكد ان العميل راضي عن الخدمة"/>
    <s v="لايوجد"/>
    <x v="0"/>
    <s v="https://wforecorder.hrsd.gov.sa/Ultra/DynaAsp/vCRMQuery.aspx?sid=15874574"/>
  </r>
  <r>
    <x v="47"/>
    <d v="1899-12-30T09:15:00"/>
    <d v="1899-12-30T09:26:35"/>
    <d v="1899-12-30T00:11:35"/>
    <x v="40"/>
    <x v="3"/>
    <s v="استفسار / انقطاع عن العمل + بلاغ تغيب"/>
    <x v="10"/>
    <x v="1"/>
    <s v="العميل موجود من بداية الجلسة + دخل الموظف بعد مرور 6 دقائق"/>
    <s v="الموظف"/>
    <x v="3"/>
    <s v="https://wforecorder.hrsd.gov.sa/Ultra/DynaAsp/vCRMQuery.aspx?sid=15874579"/>
  </r>
  <r>
    <x v="48"/>
    <d v="1899-12-30T10:30:00"/>
    <d v="1899-12-30T10:41:20"/>
    <d v="1899-12-30T00:11:20"/>
    <x v="4"/>
    <x v="0"/>
    <s v="تسليم وثائق"/>
    <x v="11"/>
    <x v="1"/>
    <s v="الموظف عرف عن نفسة + فاتح الكاميرا + وضح للعميل الاجراءات الصحيحة"/>
    <s v="لا يوجد"/>
    <x v="2"/>
    <s v="https://wforecorder.hrsd.gov.sa/Ultra/DynaAsp/vCRMQuery.aspx?sid=15874579"/>
  </r>
  <r>
    <x v="83"/>
    <d v="1899-12-30T11:45:00"/>
    <d v="1899-12-30T11:58:45"/>
    <d v="1899-12-30T00:13:45"/>
    <x v="10"/>
    <x v="1"/>
    <s v="لا يوجد"/>
    <x v="9"/>
    <x v="1"/>
    <s v="لم يتم التعريف عن نفسها + اخذت معلومات العميل + لم تطلب تقييم الخدمة"/>
    <s v="خلل في منصة قوى"/>
    <x v="1"/>
    <s v="https://wforecorder.hrsd.gov.sa/Ultra/DynaAsp/vCRMQuery.aspx?sid=15874543"/>
  </r>
  <r>
    <x v="84"/>
    <d v="1899-12-30T08:10:00"/>
    <d v="1899-12-30T08:27:50"/>
    <d v="1899-12-30T00:17:50"/>
    <x v="5"/>
    <x v="0"/>
    <s v="غير محددة"/>
    <x v="12"/>
    <x v="0"/>
    <s v="مدة المكالمة 17 دقيقة + لايوجد صوت + فيديو"/>
    <s v="تقنية"/>
    <x v="0"/>
    <s v="https://wforecorder.hrsd.gov.sa/Ultra/DynaAsp/vCRMQuery.aspx?sid=15874563"/>
  </r>
  <r>
    <x v="73"/>
    <d v="1899-12-30T12:40:00"/>
    <d v="1899-12-30T12:52:15"/>
    <d v="1899-12-30T00:12:15"/>
    <x v="15"/>
    <x v="4"/>
    <s v="استفسار / بلاغ خروج نهائي + ويريد نقل كفاله"/>
    <x v="13"/>
    <x v="1"/>
    <s v="دخول العميل وخروجة بسرعة + لم يكتمل الجلسة"/>
    <s v="المستفيد"/>
    <x v="3"/>
    <s v="https://wforecorder.hrsd.gov.sa/Ultra/DynaAsp/vCRMQuery.aspx?sid=15874567"/>
  </r>
  <r>
    <x v="6"/>
    <d v="1899-12-30T09:30:00"/>
    <d v="1899-12-30T09:41:55"/>
    <d v="1899-12-30T00:11:55"/>
    <x v="1"/>
    <x v="0"/>
    <s v="استفسار"/>
    <x v="10"/>
    <x v="1"/>
    <s v="العميل بقي بالجلسة لمدة 8 دقائق + الموظف لم يحضر"/>
    <s v="الموظف لم يحضر"/>
    <x v="2"/>
    <s v="https://wforecorder.hrsd.gov.sa/Ultra/DynaAsp/vCRMQuery.aspx?sid=15874574"/>
  </r>
  <r>
    <x v="30"/>
    <d v="1899-12-30T10:55:00"/>
    <d v="1899-12-30T11:12:40"/>
    <d v="1899-12-30T00:17:40"/>
    <x v="48"/>
    <x v="6"/>
    <s v="رخصة عمل"/>
    <x v="11"/>
    <x v="1"/>
    <s v="الموظف موجود من بداية الجلسة + العميل لم يحضر"/>
    <s v="العميل لم يحضر"/>
    <x v="1"/>
    <s v="https://wforecorder.hrsd.gov.sa/Ultra/DynaAsp/vCRMQuery.aspx?sid=15874579"/>
  </r>
  <r>
    <x v="31"/>
    <d v="1899-12-30T11:20:00"/>
    <d v="1899-12-30T11:33:35"/>
    <d v="1899-12-30T00:13:35"/>
    <x v="0"/>
    <x v="0"/>
    <s v="استفسار / مشكلة بالمؤوسسة"/>
    <x v="12"/>
    <x v="1"/>
    <s v="عرف عن نفسه الموظف + طلب منه رقم + تأكد من رقم الاقامة + تم توضيح للعميل الاشكالية وحلها"/>
    <s v="لايوجد"/>
    <x v="3"/>
    <s v="https://wforecorder.hrsd.gov.sa/Ultra/DynaAsp/vCRMQuery.aspx?sid=15874579"/>
  </r>
  <r>
    <x v="54"/>
    <d v="1899-12-30T08:25:00"/>
    <d v="1899-12-30T08:42:10"/>
    <d v="1899-12-30T00:17:10"/>
    <x v="49"/>
    <x v="9"/>
    <s v="بلاغات التغيب"/>
    <x v="13"/>
    <x v="1"/>
    <s v="دخول الموظف والعميل الى الجلسة + جميعهم ميوت"/>
    <s v="الموظف+العميل"/>
    <x v="0"/>
    <s v="https://wforecorder.hrsd.gov.sa/Ultra/DynaAsp/vCRMQuery.aspx?sid=15874586"/>
  </r>
  <r>
    <x v="55"/>
    <d v="1899-12-30T13:05:00"/>
    <d v="1899-12-30T13:16:50"/>
    <d v="1899-12-30T00:11:50"/>
    <x v="39"/>
    <x v="0"/>
    <s v="منشأءة زراعية"/>
    <x v="9"/>
    <x v="0"/>
    <s v="الموظف فاتح الكاميرا + الصوت واضح + تم خدمة العميل بشكل ممتاز"/>
    <s v="تقنية"/>
    <x v="2"/>
    <s v="https://wforecorder.hrsd.gov.sa/Ultra/DynaAsp/vCRMQuery.aspx?sid=15874540"/>
  </r>
  <r>
    <x v="92"/>
    <d v="1899-12-30T09:50:00"/>
    <d v="1899-12-30T10:03:40"/>
    <d v="1899-12-30T00:13:40"/>
    <x v="42"/>
    <x v="9"/>
    <s v="طلب / خروج نهائي"/>
    <x v="10"/>
    <x v="1"/>
    <s v="العميل موجود + تأخر الموظف 3 دقائق + تم خدمته"/>
    <s v="الموظف"/>
    <x v="1"/>
    <s v="https://wforecorder.hrsd.gov.sa/Ultra/DynaAsp/vCRMQuery.aspx?sid=15874543"/>
  </r>
  <r>
    <x v="23"/>
    <d v="1899-12-30T10:40:00"/>
    <d v="1899-12-30T10:57:25"/>
    <d v="1899-12-30T00:17:25"/>
    <x v="43"/>
    <x v="5"/>
    <s v="استفسار / نقل كفالة"/>
    <x v="11"/>
    <x v="1"/>
    <s v="الموظف موجود بداية الجلسة + فاتح الكاميرا + انتظر العميل"/>
    <s v="لايوجد عميل"/>
    <x v="3"/>
    <s v="https://wforecorder.hrsd.gov.sa/Ultra/DynaAsp/vCRMQuery.aspx?sid=15874543"/>
  </r>
  <r>
    <x v="68"/>
    <d v="1899-12-30T11:15:00"/>
    <d v="1899-12-30T11:28:30"/>
    <d v="1899-12-30T00:13:30"/>
    <x v="44"/>
    <x v="1"/>
    <s v="تسجيل هروب - لتأخر في تسجيل العقد"/>
    <x v="12"/>
    <x v="1"/>
    <s v="لم يعرف عن نفسة + تم توثيق رقم الاقامة + تم خدمة العميل"/>
    <s v="المستفيد"/>
    <x v="2"/>
    <s v="https://wforecorder.hrsd.gov.sa/Ultra/DynaAsp/vCRMQuery.aspx?sid=15874563"/>
  </r>
  <r>
    <x v="58"/>
    <d v="1899-12-30T08:00:00"/>
    <d v="1899-12-30T08:16:45"/>
    <d v="1899-12-30T00:16:45"/>
    <x v="34"/>
    <x v="4"/>
    <s v="رخصة عمل"/>
    <x v="13"/>
    <x v="1"/>
    <s v="تم التعريف عن نفسة + طلب رمز تحقق + تأكد ان العميل راضي عن الخدمة"/>
    <s v="لايوجد"/>
    <x v="0"/>
    <s v="https://wforecorder.hrsd.gov.sa/Ultra/DynaAsp/vCRMQuery.aspx?sid=15874567"/>
  </r>
  <r>
    <x v="59"/>
    <d v="1899-12-30T12:20:00"/>
    <d v="1899-12-30T12:31:55"/>
    <d v="1899-12-30T00:11:55"/>
    <x v="36"/>
    <x v="12"/>
    <s v="استفسار"/>
    <x v="10"/>
    <x v="1"/>
    <s v="العميل موجود من بداية الجلسة + دخل الموظف بعد مرور 4 دقائق"/>
    <s v="الموظف"/>
    <x v="3"/>
    <s v="https://wforecorder.hrsd.gov.sa/Ultra/DynaAsp/vCRMQuery.aspx?sid=15874574"/>
  </r>
  <r>
    <x v="26"/>
    <d v="1899-12-30T09:10:00"/>
    <d v="1899-12-30T09:21:45"/>
    <d v="1899-12-30T00:11:45"/>
    <x v="50"/>
    <x v="1"/>
    <s v="تسليم وثائق"/>
    <x v="11"/>
    <x v="1"/>
    <s v="الموظف عرف عن نفسة + فاتح الكاميرا + وضح للعميل الاجراءات الصحيحة"/>
    <s v="لا يوجد"/>
    <x v="2"/>
    <s v="https://wforecorder.hrsd.gov.sa/Ultra/DynaAsp/vCRMQuery.aspx?sid=15874579"/>
  </r>
  <r>
    <x v="61"/>
    <d v="1899-12-30T13:35:00"/>
    <d v="1899-12-30T13:48:50"/>
    <d v="1899-12-30T00:13:50"/>
    <x v="51"/>
    <x v="8"/>
    <s v="استفسار / سجلات تجارية"/>
    <x v="9"/>
    <x v="1"/>
    <s v="لم يتم التعريف عن نفسها + اخذت معلومات العميل + لم تطلب تقييم الخدمة"/>
    <s v="المعاملة غير احترافية نهائياً"/>
    <x v="1"/>
    <s v="https://wforecorder.hrsd.gov.sa/Ultra/DynaAsp/vCRMQuery.aspx?sid=15874579"/>
  </r>
  <r>
    <x v="28"/>
    <d v="1899-12-30T10:05:00"/>
    <d v="1899-12-30T10:22:40"/>
    <d v="1899-12-30T00:17:40"/>
    <x v="29"/>
    <x v="0"/>
    <s v="غير محددة"/>
    <x v="12"/>
    <x v="0"/>
    <s v="مدة المكالمة 17 دقيقة + لايوجد صوت + فيديو"/>
    <s v="تقنية"/>
    <x v="0"/>
    <s v="https://wforecorder.hrsd.gov.sa/Ultra/DynaAsp/vCRMQuery.aspx?sid=15874543"/>
  </r>
  <r>
    <x v="51"/>
    <d v="1899-12-30T11:30:00"/>
    <d v="1899-12-30T11:42:20"/>
    <d v="1899-12-30T00:12:20"/>
    <x v="52"/>
    <x v="3"/>
    <s v="استفسار / عنده عمال يريد قص كرت عمل لهم"/>
    <x v="13"/>
    <x v="1"/>
    <s v="دخول العميل وخروجة بسرعة + لم يكتمل الجلسة"/>
    <s v="المستفيد"/>
    <x v="3"/>
    <s v="https://wforecorder.hrsd.gov.sa/Ultra/DynaAsp/vCRMQuery.aspx?sid=15874563"/>
  </r>
  <r>
    <x v="93"/>
    <d v="1899-12-30T08:50:00"/>
    <d v="1899-12-30T09:02:35"/>
    <d v="1899-12-30T00:12:35"/>
    <x v="2"/>
    <x v="0"/>
    <s v="مراجعة / يريد خروج نهائي"/>
    <x v="10"/>
    <x v="1"/>
    <s v="العميل بقي بالجلسة لمدة 9 دقائق + الموظف لم يحضر"/>
    <s v="الموظف لم يحضر"/>
    <x v="2"/>
    <s v="https://wforecorder.hrsd.gov.sa/Ultra/DynaAsp/vCRMQuery.aspx?sid=15874567"/>
  </r>
  <r>
    <x v="63"/>
    <d v="1899-12-30T12:15:00"/>
    <d v="1899-12-30T12:32:50"/>
    <d v="1899-12-30T00:17:50"/>
    <x v="9"/>
    <x v="3"/>
    <s v="لا يوجد"/>
    <x v="11"/>
    <x v="1"/>
    <s v="الموظف موجود من بداية الجلسة + العميل لم يحضر"/>
    <s v="العميل لم يحضر"/>
    <x v="1"/>
    <s v="https://wforecorder.hrsd.gov.sa/Ultra/DynaAsp/vCRMQuery.aspx?sid=15874574"/>
  </r>
  <r>
    <x v="64"/>
    <d v="1899-12-30T09:25:00"/>
    <d v="1899-12-30T09:38:45"/>
    <d v="1899-12-30T00:13:45"/>
    <x v="7"/>
    <x v="1"/>
    <s v="استفسار / الغاء بلاغ + نقل كفالة"/>
    <x v="12"/>
    <x v="1"/>
    <s v="عرف عن نفسه الموظف + طلب منه رقم + تأكد من رقم الاقامة + تم توضيح للعميل الاشكالية وحلها"/>
    <s v="لايوجد"/>
    <x v="3"/>
    <s v="https://wforecorder.hrsd.gov.sa/Ultra/DynaAsp/vCRMQuery.aspx?sid=15874579"/>
  </r>
  <r>
    <x v="32"/>
    <d v="1899-12-30T10:40:00"/>
    <d v="1899-12-30T10:57:30"/>
    <d v="1899-12-30T00:17:30"/>
    <x v="3"/>
    <x v="1"/>
    <s v="بلاغات التغيب"/>
    <x v="13"/>
    <x v="1"/>
    <s v="دخول الموظف والعميل الى الجلسة + جميعهم ميوت"/>
    <s v="الموظف+العميل"/>
    <x v="0"/>
    <s v="https://wforecorder.hrsd.gov.sa/Ultra/DynaAsp/vCRMQuery.aspx?sid=158745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4E4553-68C7-42D7-99A5-8CD5A79432AB}" name="PivotTable1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G61:H63" firstHeaderRow="1" firstDataRow="1" firstDataCol="1"/>
  <pivotFields count="13">
    <pivotField numFmtId="14" subtotalTop="0" showAll="0" defaultSubtotal="0">
      <items count="94">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s>
    </pivotField>
    <pivotField subtotalTop="0" showAll="0" defaultSubtotal="0"/>
    <pivotField subtotalTop="0" showAll="0" defaultSubtotal="0"/>
    <pivotField subtotalTop="0" showAll="0" defaultSubtotal="0"/>
    <pivotField subtotalTop="0" showAll="0" defaultSubtotal="0"/>
    <pivotField subtotalTop="0" showAll="0" defaultSubtotal="0">
      <items count="14">
        <item x="6"/>
        <item x="9"/>
        <item x="7"/>
        <item x="4"/>
        <item x="8"/>
        <item x="1"/>
        <item x="5"/>
        <item x="10"/>
        <item x="12"/>
        <item x="2"/>
        <item x="3"/>
        <item x="0"/>
        <item m="1" x="13"/>
        <item x="11"/>
      </items>
    </pivotField>
    <pivotField subtotalTop="0" showAll="0" defaultSubtotal="0"/>
    <pivotField subtotalTop="0" showAll="0" defaultSubtotal="0">
      <items count="14">
        <item x="6"/>
        <item x="0"/>
        <item x="7"/>
        <item x="5"/>
        <item x="1"/>
        <item x="2"/>
        <item x="4"/>
        <item x="8"/>
        <item x="3"/>
        <item x="9"/>
        <item x="12"/>
        <item x="10"/>
        <item x="13"/>
        <item x="11"/>
      </items>
    </pivotField>
    <pivotField axis="axisRow" dataField="1" subtotalTop="0" showAll="0" defaultSubtotal="0">
      <items count="3">
        <item x="0"/>
        <item x="1"/>
        <item m="1" x="2"/>
      </items>
    </pivotField>
    <pivotField subtotalTop="0" showAll="0" defaultSubtotal="0"/>
    <pivotField subtotalTop="0" showAll="0" defaultSubtotal="0"/>
    <pivotField subtotalTop="0" showAll="0" defaultSubtotal="0">
      <items count="7">
        <item m="1" x="6"/>
        <item x="4"/>
        <item x="2"/>
        <item x="3"/>
        <item x="1"/>
        <item x="0"/>
        <item x="5"/>
      </items>
    </pivotField>
    <pivotField subtotalTop="0" showAll="0" defaultSubtotal="0"/>
  </pivotFields>
  <rowFields count="1">
    <field x="8"/>
  </rowFields>
  <rowItems count="2">
    <i>
      <x/>
    </i>
    <i>
      <x v="1"/>
    </i>
  </rowItems>
  <colItems count="1">
    <i/>
  </colItems>
  <dataFields count="1">
    <dataField name="Count of  حل المشكلة " fld="8" subtotal="count" baseField="0" baseItem="0"/>
  </dataFields>
  <formats count="2">
    <format dxfId="241">
      <pivotArea grandRow="1" outline="0" collapsedLevelsAreSubtotals="1" fieldPosition="0"/>
    </format>
    <format dxfId="240">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28D221-5BD2-4A8A-B2FF-30B1586A6CFC}" name="PivotTable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G41:I55" firstHeaderRow="1" firstDataRow="2" firstDataCol="1"/>
  <pivotFields count="13">
    <pivotField numFmtId="14" subtotalTop="0" showAll="0" defaultSubtotal="0">
      <items count="94">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s>
    </pivotField>
    <pivotField subtotalTop="0" showAll="0" defaultSubtotal="0"/>
    <pivotField subtotalTop="0" showAll="0" defaultSubtotal="0"/>
    <pivotField subtotalTop="0" showAll="0" defaultSubtotal="0"/>
    <pivotField subtotalTop="0" showAll="0" defaultSubtotal="0"/>
    <pivotField axis="axisRow" subtotalTop="0" showAll="0" defaultSubtotal="0">
      <items count="14">
        <item x="6"/>
        <item x="9"/>
        <item x="7"/>
        <item x="4"/>
        <item x="8"/>
        <item x="1"/>
        <item x="5"/>
        <item x="10"/>
        <item x="12"/>
        <item x="2"/>
        <item x="0"/>
        <item m="1" x="13"/>
        <item x="11"/>
        <item x="3"/>
      </items>
    </pivotField>
    <pivotField subtotalTop="0" showAll="0" defaultSubtotal="0"/>
    <pivotField subtotalTop="0" showAll="0" defaultSubtotal="0">
      <items count="14">
        <item x="6"/>
        <item x="0"/>
        <item x="7"/>
        <item x="5"/>
        <item x="1"/>
        <item x="2"/>
        <item x="4"/>
        <item x="8"/>
        <item x="3"/>
        <item x="9"/>
        <item x="12"/>
        <item x="10"/>
        <item x="13"/>
        <item x="11"/>
      </items>
    </pivotField>
    <pivotField axis="axisCol" dataField="1" subtotalTop="0" showAll="0" defaultSubtotal="0">
      <items count="3">
        <item x="0"/>
        <item x="1"/>
        <item m="1" x="2"/>
      </items>
    </pivotField>
    <pivotField subtotalTop="0" showAll="0" defaultSubtotal="0"/>
    <pivotField subtotalTop="0" showAll="0" defaultSubtotal="0"/>
    <pivotField subtotalTop="0" showAll="0" defaultSubtotal="0">
      <items count="7">
        <item m="1" x="6"/>
        <item x="4"/>
        <item x="2"/>
        <item x="3"/>
        <item x="1"/>
        <item x="0"/>
        <item x="5"/>
      </items>
    </pivotField>
    <pivotField subtotalTop="0" showAll="0" defaultSubtotal="0"/>
  </pivotFields>
  <rowFields count="1">
    <field x="5"/>
  </rowFields>
  <rowItems count="13">
    <i>
      <x/>
    </i>
    <i>
      <x v="1"/>
    </i>
    <i>
      <x v="2"/>
    </i>
    <i>
      <x v="3"/>
    </i>
    <i>
      <x v="4"/>
    </i>
    <i>
      <x v="5"/>
    </i>
    <i>
      <x v="6"/>
    </i>
    <i>
      <x v="7"/>
    </i>
    <i>
      <x v="8"/>
    </i>
    <i>
      <x v="9"/>
    </i>
    <i>
      <x v="10"/>
    </i>
    <i>
      <x v="12"/>
    </i>
    <i>
      <x v="13"/>
    </i>
  </rowItems>
  <colFields count="1">
    <field x="8"/>
  </colFields>
  <colItems count="2">
    <i>
      <x/>
    </i>
    <i>
      <x v="1"/>
    </i>
  </colItems>
  <dataFields count="1">
    <dataField name="Count of  حل المشكلة " fld="8" subtotal="count" baseField="0" baseItem="0"/>
  </dataFields>
  <formats count="3">
    <format dxfId="244">
      <pivotArea grandRow="1" outline="0" collapsedLevelsAreSubtotals="1" fieldPosition="0"/>
    </format>
    <format dxfId="243">
      <pivotArea collapsedLevelsAreSubtotals="1" fieldPosition="0">
        <references count="1">
          <reference field="5" count="1">
            <x v="0"/>
          </reference>
        </references>
      </pivotArea>
    </format>
    <format dxfId="24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C501D-57D2-4CF7-98A0-44BE8FB5D32F}"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4:B57" firstHeaderRow="1" firstDataRow="1" firstDataCol="1"/>
  <pivotFields count="13">
    <pivotField numFmtId="14" subtotalTop="0" showAll="0" defaultSubtotal="0">
      <items count="94">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s>
    </pivotField>
    <pivotField subtotalTop="0" showAll="0" defaultSubtotal="0"/>
    <pivotField subtotalTop="0" showAll="0" defaultSubtotal="0"/>
    <pivotField subtotalTop="0" showAll="0" defaultSubtotal="0"/>
    <pivotField axis="axisRow" subtotalTop="0" showAll="0" defaultSubtotal="0">
      <items count="53">
        <item x="13"/>
        <item x="25"/>
        <item x="21"/>
        <item x="26"/>
        <item x="20"/>
        <item x="24"/>
        <item x="28"/>
        <item x="22"/>
        <item x="14"/>
        <item x="37"/>
        <item x="46"/>
        <item x="0"/>
        <item x="8"/>
        <item x="3"/>
        <item x="23"/>
        <item x="10"/>
        <item x="16"/>
        <item x="6"/>
        <item x="39"/>
        <item x="44"/>
        <item x="7"/>
        <item x="4"/>
        <item x="15"/>
        <item x="2"/>
        <item x="30"/>
        <item x="29"/>
        <item x="45"/>
        <item x="40"/>
        <item x="19"/>
        <item x="18"/>
        <item x="43"/>
        <item x="11"/>
        <item x="41"/>
        <item x="12"/>
        <item x="9"/>
        <item x="38"/>
        <item x="27"/>
        <item x="17"/>
        <item x="33"/>
        <item x="42"/>
        <item x="1"/>
        <item x="36"/>
        <item x="34"/>
        <item x="35"/>
        <item x="31"/>
        <item x="32"/>
        <item x="5"/>
        <item x="47"/>
        <item x="48"/>
        <item x="49"/>
        <item x="50"/>
        <item x="51"/>
        <item x="52"/>
      </items>
    </pivotField>
    <pivotField subtotalTop="0" showAll="0" defaultSubtotal="0">
      <items count="14">
        <item x="6"/>
        <item x="9"/>
        <item x="7"/>
        <item x="4"/>
        <item x="8"/>
        <item x="1"/>
        <item x="5"/>
        <item x="10"/>
        <item x="12"/>
        <item x="2"/>
        <item x="3"/>
        <item x="0"/>
        <item m="1" x="13"/>
        <item x="11"/>
      </items>
    </pivotField>
    <pivotField subtotalTop="0" showAll="0" defaultSubtotal="0"/>
    <pivotField dataField="1" subtotalTop="0" showAll="0" defaultSubtotal="0">
      <items count="14">
        <item x="6"/>
        <item x="0"/>
        <item x="7"/>
        <item x="5"/>
        <item x="1"/>
        <item x="2"/>
        <item x="4"/>
        <item x="8"/>
        <item x="3"/>
        <item x="9"/>
        <item x="12"/>
        <item x="10"/>
        <item x="13"/>
        <item x="11"/>
      </items>
    </pivotField>
    <pivotField subtotalTop="0" showAll="0" defaultSubtotal="0"/>
    <pivotField subtotalTop="0" showAll="0" defaultSubtotal="0"/>
    <pivotField subtotalTop="0" showAll="0" defaultSubtotal="0"/>
    <pivotField subtotalTop="0" showAll="0" defaultSubtotal="0">
      <items count="7">
        <item m="1" x="6"/>
        <item x="4"/>
        <item x="2"/>
        <item x="3"/>
        <item x="1"/>
        <item x="0"/>
        <item x="5"/>
      </items>
    </pivotField>
    <pivotField subtotalTop="0" showAll="0" defaultSubtotal="0"/>
  </pivotFields>
  <rowFields count="1">
    <field x="4"/>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Average of تقييم من 10" fld="7" subtotal="average" baseField="0" baseItem="0"/>
  </dataFields>
  <formats count="2">
    <format dxfId="246">
      <pivotArea grandRow="1" outline="0" collapsedLevelsAreSubtotals="1" fieldPosition="0"/>
    </format>
    <format dxfId="24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3F7488-B7BB-42F4-8CFB-698063473F83}" name="PivotTable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A130:B183" firstHeaderRow="1" firstDataRow="1" firstDataCol="1"/>
  <pivotFields count="13">
    <pivotField numFmtId="14" subtotalTop="0" showAll="0" defaultSubtotal="0">
      <items count="94">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s>
    </pivotField>
    <pivotField subtotalTop="0" showAll="0" defaultSubtotal="0"/>
    <pivotField subtotalTop="0" showAll="0" defaultSubtotal="0"/>
    <pivotField subtotalTop="0" showAll="0" defaultSubtotal="0"/>
    <pivotField axis="axisRow" subtotalTop="0" showAll="0" defaultSubtotal="0">
      <items count="53">
        <item x="13"/>
        <item x="25"/>
        <item x="21"/>
        <item x="26"/>
        <item x="20"/>
        <item x="24"/>
        <item x="28"/>
        <item x="22"/>
        <item x="14"/>
        <item x="37"/>
        <item x="46"/>
        <item x="0"/>
        <item x="8"/>
        <item x="3"/>
        <item x="23"/>
        <item x="10"/>
        <item x="16"/>
        <item x="6"/>
        <item x="39"/>
        <item x="44"/>
        <item x="7"/>
        <item x="4"/>
        <item x="15"/>
        <item x="2"/>
        <item x="30"/>
        <item x="29"/>
        <item x="45"/>
        <item x="40"/>
        <item x="19"/>
        <item x="18"/>
        <item x="43"/>
        <item x="11"/>
        <item x="41"/>
        <item x="12"/>
        <item x="9"/>
        <item x="38"/>
        <item x="27"/>
        <item x="17"/>
        <item x="33"/>
        <item x="42"/>
        <item x="1"/>
        <item x="36"/>
        <item x="34"/>
        <item x="35"/>
        <item x="31"/>
        <item x="32"/>
        <item x="5"/>
        <item x="47"/>
        <item x="48"/>
        <item x="49"/>
        <item x="50"/>
        <item x="51"/>
        <item x="52"/>
      </items>
    </pivotField>
    <pivotField subtotalTop="0" showAll="0" defaultSubtotal="0">
      <items count="14">
        <item x="6"/>
        <item x="9"/>
        <item x="7"/>
        <item x="4"/>
        <item x="8"/>
        <item x="1"/>
        <item x="5"/>
        <item x="10"/>
        <item x="12"/>
        <item x="2"/>
        <item x="3"/>
        <item x="0"/>
        <item m="1" x="13"/>
        <item x="11"/>
      </items>
    </pivotField>
    <pivotField subtotalTop="0" showAll="0" defaultSubtotal="0"/>
    <pivotField dataField="1" subtotalTop="0" showAll="0" defaultSubtotal="0">
      <items count="14">
        <item x="6"/>
        <item x="0"/>
        <item x="7"/>
        <item x="5"/>
        <item x="1"/>
        <item x="2"/>
        <item x="4"/>
        <item x="8"/>
        <item x="3"/>
        <item x="9"/>
        <item x="12"/>
        <item x="10"/>
        <item x="13"/>
        <item x="11"/>
      </items>
    </pivotField>
    <pivotField subtotalTop="0" showAll="0" defaultSubtotal="0"/>
    <pivotField subtotalTop="0" showAll="0" defaultSubtotal="0"/>
    <pivotField subtotalTop="0" showAll="0" defaultSubtotal="0"/>
    <pivotField subtotalTop="0" showAll="0" defaultSubtotal="0">
      <items count="7">
        <item m="1" x="6"/>
        <item x="4"/>
        <item x="2"/>
        <item x="3"/>
        <item x="1"/>
        <item x="0"/>
        <item x="5"/>
      </items>
    </pivotField>
    <pivotField subtotalTop="0" showAll="0" defaultSubtotal="0"/>
  </pivotFields>
  <rowFields count="1">
    <field x="4"/>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Average of تقييم من 10" fld="7" subtotal="average" baseField="4" baseItem="0"/>
  </dataFields>
  <formats count="2">
    <format dxfId="227">
      <pivotArea grandRow="1" outline="0" collapsedLevelsAreSubtotals="1" fieldPosition="0"/>
    </format>
    <format dxfId="228">
      <pivotArea outline="0" collapsedLevelsAreSubtotals="1" fieldPosition="0"/>
    </format>
  </formats>
  <chartFormats count="2">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37"/>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9D4EE2-C23E-45FC-BF71-A29247BDB2C5}" name="PivotTable1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G67:H120" firstHeaderRow="1" firstDataRow="1" firstDataCol="1"/>
  <pivotFields count="13">
    <pivotField numFmtId="14" subtotalTop="0" showAll="0" defaultSubtotal="0">
      <items count="94">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s>
    </pivotField>
    <pivotField subtotalTop="0" showAll="0" defaultSubtotal="0"/>
    <pivotField subtotalTop="0" showAll="0" defaultSubtotal="0"/>
    <pivotField subtotalTop="0" showAll="0" defaultSubtotal="0"/>
    <pivotField axis="axisRow" subtotalTop="0" showAll="0" sortType="descending" defaultSubtotal="0">
      <items count="53">
        <item x="13"/>
        <item x="25"/>
        <item x="21"/>
        <item x="26"/>
        <item x="20"/>
        <item x="24"/>
        <item x="28"/>
        <item x="22"/>
        <item x="14"/>
        <item x="37"/>
        <item x="46"/>
        <item x="0"/>
        <item x="8"/>
        <item x="3"/>
        <item x="23"/>
        <item x="10"/>
        <item x="16"/>
        <item x="6"/>
        <item x="39"/>
        <item x="44"/>
        <item x="7"/>
        <item x="4"/>
        <item x="15"/>
        <item x="2"/>
        <item x="30"/>
        <item x="29"/>
        <item x="45"/>
        <item x="40"/>
        <item x="19"/>
        <item x="18"/>
        <item x="43"/>
        <item x="11"/>
        <item x="41"/>
        <item x="12"/>
        <item x="9"/>
        <item x="38"/>
        <item x="27"/>
        <item x="17"/>
        <item x="33"/>
        <item x="42"/>
        <item x="1"/>
        <item x="36"/>
        <item x="34"/>
        <item x="35"/>
        <item x="31"/>
        <item x="32"/>
        <item x="5"/>
        <item x="47"/>
        <item x="48"/>
        <item x="49"/>
        <item x="50"/>
        <item x="51"/>
        <item x="52"/>
      </items>
      <autoSortScope>
        <pivotArea dataOnly="0" outline="0" fieldPosition="0">
          <references count="1">
            <reference field="4294967294" count="1" selected="0">
              <x v="0"/>
            </reference>
          </references>
        </pivotArea>
      </autoSortScope>
    </pivotField>
    <pivotField subtotalTop="0" showAll="0" defaultSubtotal="0">
      <items count="14">
        <item x="6"/>
        <item x="9"/>
        <item x="7"/>
        <item x="4"/>
        <item x="8"/>
        <item x="1"/>
        <item x="5"/>
        <item x="10"/>
        <item x="12"/>
        <item x="2"/>
        <item x="3"/>
        <item x="0"/>
        <item m="1" x="13"/>
        <item x="11"/>
      </items>
    </pivotField>
    <pivotField subtotalTop="0" showAll="0" defaultSubtotal="0"/>
    <pivotField dataField="1" subtotalTop="0" showAll="0" defaultSubtotal="0">
      <items count="14">
        <item x="6"/>
        <item x="0"/>
        <item x="7"/>
        <item x="5"/>
        <item x="1"/>
        <item x="2"/>
        <item x="4"/>
        <item x="8"/>
        <item x="3"/>
        <item x="9"/>
        <item x="12"/>
        <item x="10"/>
        <item x="13"/>
        <item x="11"/>
      </items>
    </pivotField>
    <pivotField subtotalTop="0" showAll="0" defaultSubtotal="0"/>
    <pivotField subtotalTop="0" showAll="0" defaultSubtotal="0"/>
    <pivotField subtotalTop="0" showAll="0" defaultSubtotal="0"/>
    <pivotField subtotalTop="0" showAll="0" defaultSubtotal="0">
      <items count="7">
        <item m="1" x="6"/>
        <item x="4"/>
        <item x="2"/>
        <item x="3"/>
        <item x="1"/>
        <item x="0"/>
        <item x="5"/>
      </items>
    </pivotField>
    <pivotField subtotalTop="0" showAll="0" defaultSubtotal="0"/>
  </pivotFields>
  <rowFields count="1">
    <field x="4"/>
  </rowFields>
  <rowItems count="53">
    <i>
      <x v="28"/>
    </i>
    <i>
      <x v="43"/>
    </i>
    <i>
      <x v="52"/>
    </i>
    <i>
      <x v="26"/>
    </i>
    <i>
      <x v="22"/>
    </i>
    <i>
      <x v="48"/>
    </i>
    <i>
      <x v="4"/>
    </i>
    <i>
      <x v="37"/>
    </i>
    <i>
      <x v="21"/>
    </i>
    <i>
      <x v="35"/>
    </i>
    <i>
      <x v="10"/>
    </i>
    <i>
      <x v="3"/>
    </i>
    <i>
      <x v="30"/>
    </i>
    <i>
      <x v="31"/>
    </i>
    <i>
      <x v="46"/>
    </i>
    <i>
      <x v="36"/>
    </i>
    <i>
      <x v="47"/>
    </i>
    <i>
      <x v="34"/>
    </i>
    <i>
      <x v="20"/>
    </i>
    <i>
      <x v="18"/>
    </i>
    <i>
      <x/>
    </i>
    <i>
      <x v="44"/>
    </i>
    <i>
      <x v="49"/>
    </i>
    <i>
      <x v="50"/>
    </i>
    <i>
      <x v="42"/>
    </i>
    <i>
      <x v="33"/>
    </i>
    <i>
      <x v="25"/>
    </i>
    <i>
      <x v="39"/>
    </i>
    <i>
      <x v="27"/>
    </i>
    <i>
      <x v="15"/>
    </i>
    <i>
      <x v="29"/>
    </i>
    <i>
      <x v="45"/>
    </i>
    <i>
      <x v="12"/>
    </i>
    <i>
      <x v="41"/>
    </i>
    <i>
      <x v="24"/>
    </i>
    <i>
      <x v="8"/>
    </i>
    <i>
      <x v="1"/>
    </i>
    <i>
      <x v="19"/>
    </i>
    <i>
      <x v="23"/>
    </i>
    <i>
      <x v="51"/>
    </i>
    <i>
      <x v="5"/>
    </i>
    <i>
      <x v="6"/>
    </i>
    <i>
      <x v="11"/>
    </i>
    <i>
      <x v="40"/>
    </i>
    <i>
      <x v="32"/>
    </i>
    <i>
      <x v="7"/>
    </i>
    <i>
      <x v="14"/>
    </i>
    <i>
      <x v="17"/>
    </i>
    <i>
      <x v="2"/>
    </i>
    <i>
      <x v="38"/>
    </i>
    <i>
      <x v="13"/>
    </i>
    <i>
      <x v="16"/>
    </i>
    <i>
      <x v="9"/>
    </i>
  </rowItems>
  <colItems count="1">
    <i/>
  </colItems>
  <dataFields count="1">
    <dataField name="Average of تقييم من 10" fld="7" subtotal="average" baseField="0" baseItem="0"/>
  </dataFields>
  <formats count="2">
    <format dxfId="248">
      <pivotArea grandRow="1" outline="0" collapsedLevelsAreSubtotals="1" fieldPosition="0"/>
    </format>
    <format dxfId="24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5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4EA7F4-72B2-4F69-AB0C-C0872CB6E1AA}" name="PivotTable1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G143:H156" firstHeaderRow="1" firstDataRow="1" firstDataCol="1"/>
  <pivotFields count="13">
    <pivotField numFmtId="14" subtotalTop="0" showAll="0" defaultSubtotal="0">
      <items count="94">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s>
    </pivotField>
    <pivotField subtotalTop="0" showAll="0" defaultSubtotal="0"/>
    <pivotField subtotalTop="0" showAll="0" defaultSubtotal="0"/>
    <pivotField subtotalTop="0" showAll="0" defaultSubtotal="0"/>
    <pivotField subtotalTop="0" showAll="0" defaultSubtotal="0">
      <items count="53">
        <item x="13"/>
        <item x="25"/>
        <item x="21"/>
        <item x="26"/>
        <item x="20"/>
        <item x="24"/>
        <item x="28"/>
        <item x="22"/>
        <item x="14"/>
        <item x="37"/>
        <item x="46"/>
        <item x="0"/>
        <item x="8"/>
        <item x="3"/>
        <item x="23"/>
        <item x="10"/>
        <item x="16"/>
        <item x="6"/>
        <item x="39"/>
        <item x="44"/>
        <item x="7"/>
        <item x="4"/>
        <item x="15"/>
        <item x="2"/>
        <item x="30"/>
        <item x="29"/>
        <item x="45"/>
        <item x="40"/>
        <item x="19"/>
        <item x="18"/>
        <item x="43"/>
        <item x="11"/>
        <item x="41"/>
        <item x="12"/>
        <item x="9"/>
        <item x="38"/>
        <item x="27"/>
        <item x="17"/>
        <item x="33"/>
        <item x="42"/>
        <item x="1"/>
        <item x="36"/>
        <item x="34"/>
        <item x="35"/>
        <item x="31"/>
        <item x="32"/>
        <item x="5"/>
        <item x="47"/>
        <item x="48"/>
        <item x="49"/>
        <item x="50"/>
        <item x="51"/>
        <item x="52"/>
      </items>
    </pivotField>
    <pivotField axis="axisRow" subtotalTop="0" showAll="0" defaultSubtotal="0">
      <items count="14">
        <item x="6"/>
        <item x="9"/>
        <item x="7"/>
        <item x="4"/>
        <item x="8"/>
        <item x="1"/>
        <item x="5"/>
        <item x="10"/>
        <item x="12"/>
        <item x="2"/>
        <item x="3"/>
        <item x="0"/>
        <item m="1" x="13"/>
        <item x="11"/>
      </items>
    </pivotField>
    <pivotField subtotalTop="0" showAll="0" defaultSubtotal="0"/>
    <pivotField dataField="1" subtotalTop="0" showAll="0" defaultSubtotal="0">
      <items count="14">
        <item x="6"/>
        <item x="0"/>
        <item x="7"/>
        <item x="5"/>
        <item x="1"/>
        <item x="2"/>
        <item x="4"/>
        <item x="8"/>
        <item x="3"/>
        <item x="9"/>
        <item x="12"/>
        <item x="10"/>
        <item x="13"/>
        <item x="11"/>
      </items>
    </pivotField>
    <pivotField subtotalTop="0" showAll="0" defaultSubtotal="0"/>
    <pivotField subtotalTop="0" showAll="0" defaultSubtotal="0"/>
    <pivotField subtotalTop="0" showAll="0" defaultSubtotal="0"/>
    <pivotField subtotalTop="0" showAll="0" defaultSubtotal="0">
      <items count="7">
        <item m="1" x="6"/>
        <item x="4"/>
        <item x="2"/>
        <item x="3"/>
        <item x="1"/>
        <item x="0"/>
        <item x="5"/>
      </items>
    </pivotField>
    <pivotField subtotalTop="0" showAll="0" defaultSubtotal="0"/>
  </pivotFields>
  <rowFields count="1">
    <field x="5"/>
  </rowFields>
  <rowItems count="13">
    <i>
      <x/>
    </i>
    <i>
      <x v="1"/>
    </i>
    <i>
      <x v="2"/>
    </i>
    <i>
      <x v="3"/>
    </i>
    <i>
      <x v="4"/>
    </i>
    <i>
      <x v="5"/>
    </i>
    <i>
      <x v="6"/>
    </i>
    <i>
      <x v="7"/>
    </i>
    <i>
      <x v="8"/>
    </i>
    <i>
      <x v="9"/>
    </i>
    <i>
      <x v="10"/>
    </i>
    <i>
      <x v="11"/>
    </i>
    <i>
      <x v="13"/>
    </i>
  </rowItems>
  <colItems count="1">
    <i/>
  </colItems>
  <dataFields count="1">
    <dataField name="Count of تقييم من 10" fld="7" subtotal="count" baseField="0" baseItem="0"/>
  </dataFields>
  <formats count="2">
    <format dxfId="250">
      <pivotArea grandRow="1" outline="0" collapsedLevelsAreSubtotals="1" fieldPosition="0"/>
    </format>
    <format dxfId="249">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0A7D51-E6B9-4C79-9325-A40256CA484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J3" firstHeaderRow="1" firstDataRow="1" firstDataCol="0"/>
  <pivotFields count="13">
    <pivotField numFmtId="14" showAll="0">
      <items count="95">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 t="default"/>
      </items>
    </pivotField>
    <pivotField showAll="0"/>
    <pivotField showAll="0"/>
    <pivotField showAll="0"/>
    <pivotField showAll="0"/>
    <pivotField showAll="0">
      <items count="15">
        <item x="6"/>
        <item x="9"/>
        <item x="7"/>
        <item x="4"/>
        <item x="8"/>
        <item x="1"/>
        <item x="5"/>
        <item x="10"/>
        <item x="12"/>
        <item x="2"/>
        <item x="3"/>
        <item x="0"/>
        <item m="1" x="13"/>
        <item x="11"/>
        <item t="default"/>
      </items>
    </pivotField>
    <pivotField showAll="0"/>
    <pivotField dataField="1" showAll="0">
      <items count="15">
        <item x="6"/>
        <item x="0"/>
        <item x="7"/>
        <item x="5"/>
        <item x="1"/>
        <item x="2"/>
        <item x="4"/>
        <item x="8"/>
        <item x="3"/>
        <item x="9"/>
        <item x="12"/>
        <item x="10"/>
        <item x="13"/>
        <item x="11"/>
        <item t="default"/>
      </items>
    </pivotField>
    <pivotField showAll="0"/>
    <pivotField showAll="0"/>
    <pivotField showAll="0"/>
    <pivotField showAll="0">
      <items count="8">
        <item m="1" x="6"/>
        <item x="4"/>
        <item x="2"/>
        <item x="3"/>
        <item x="1"/>
        <item x="0"/>
        <item x="5"/>
        <item t="default"/>
      </items>
    </pivotField>
    <pivotField showAll="0"/>
  </pivotFields>
  <rowItems count="1">
    <i/>
  </rowItems>
  <colItems count="1">
    <i/>
  </colItems>
  <dataFields count="1">
    <dataField name="Average of تقييم من 10" fld="7" subtotal="average" baseField="0" baseItem="0" numFmtId="2"/>
  </dataFields>
  <formats count="1">
    <format dxfId="25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A5E7EB-D9C1-4989-B61A-7582A2BCDAC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2:N3" firstHeaderRow="1" firstDataRow="1" firstDataCol="0"/>
  <pivotFields count="13">
    <pivotField numFmtId="14" showAll="0">
      <items count="95">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 t="default"/>
      </items>
    </pivotField>
    <pivotField showAll="0"/>
    <pivotField showAll="0"/>
    <pivotField showAll="0"/>
    <pivotField showAll="0"/>
    <pivotField showAll="0">
      <items count="15">
        <item x="6"/>
        <item x="9"/>
        <item x="7"/>
        <item x="4"/>
        <item x="8"/>
        <item x="1"/>
        <item x="5"/>
        <item x="10"/>
        <item x="12"/>
        <item x="2"/>
        <item x="3"/>
        <item x="0"/>
        <item m="1" x="13"/>
        <item x="11"/>
        <item t="default"/>
      </items>
    </pivotField>
    <pivotField showAll="0"/>
    <pivotField dataField="1" showAll="0">
      <items count="15">
        <item x="6"/>
        <item x="0"/>
        <item x="7"/>
        <item x="5"/>
        <item x="1"/>
        <item x="2"/>
        <item x="4"/>
        <item x="8"/>
        <item x="3"/>
        <item x="9"/>
        <item x="12"/>
        <item x="10"/>
        <item x="13"/>
        <item x="11"/>
        <item t="default"/>
      </items>
    </pivotField>
    <pivotField showAll="0"/>
    <pivotField showAll="0"/>
    <pivotField showAll="0"/>
    <pivotField showAll="0">
      <items count="8">
        <item m="1" x="6"/>
        <item x="4"/>
        <item x="2"/>
        <item x="3"/>
        <item x="1"/>
        <item x="0"/>
        <item x="5"/>
        <item t="default"/>
      </items>
    </pivotField>
    <pivotField showAll="0"/>
  </pivotFields>
  <rowItems count="1">
    <i/>
  </rowItems>
  <colItems count="1">
    <i/>
  </colItems>
  <dataFields count="1">
    <dataField name="Min of تقييم من 10" fld="7" subtotal="min" baseField="0" baseItem="0" numFmtId="2"/>
  </dataFields>
  <formats count="1">
    <format dxfId="25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32842F-8EE5-4426-8B48-A7B68AB3063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G3" firstHeaderRow="1" firstDataRow="1" firstDataCol="0"/>
  <pivotFields count="13">
    <pivotField numFmtId="14" showAll="0">
      <items count="95">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 t="default"/>
      </items>
    </pivotField>
    <pivotField showAll="0"/>
    <pivotField showAll="0"/>
    <pivotField dataField="1" showAll="0"/>
    <pivotField showAll="0"/>
    <pivotField showAll="0">
      <items count="15">
        <item x="6"/>
        <item x="9"/>
        <item x="7"/>
        <item x="4"/>
        <item x="8"/>
        <item x="1"/>
        <item x="5"/>
        <item x="10"/>
        <item x="12"/>
        <item x="2"/>
        <item x="3"/>
        <item x="0"/>
        <item m="1" x="13"/>
        <item x="11"/>
        <item t="default"/>
      </items>
    </pivotField>
    <pivotField showAll="0"/>
    <pivotField showAll="0">
      <items count="15">
        <item x="6"/>
        <item x="0"/>
        <item x="7"/>
        <item x="5"/>
        <item x="1"/>
        <item x="2"/>
        <item x="4"/>
        <item x="8"/>
        <item x="3"/>
        <item x="9"/>
        <item x="12"/>
        <item x="10"/>
        <item x="13"/>
        <item x="11"/>
        <item t="default"/>
      </items>
    </pivotField>
    <pivotField showAll="0"/>
    <pivotField showAll="0"/>
    <pivotField showAll="0"/>
    <pivotField showAll="0">
      <items count="8">
        <item m="1" x="6"/>
        <item x="4"/>
        <item x="2"/>
        <item x="3"/>
        <item x="1"/>
        <item x="0"/>
        <item x="5"/>
        <item t="default"/>
      </items>
    </pivotField>
    <pivotField showAll="0"/>
  </pivotFields>
  <rowItems count="1">
    <i/>
  </rowItems>
  <colItems count="1">
    <i/>
  </colItems>
  <dataFields count="1">
    <dataField name="Sum of المدة" fld="3" baseField="0" baseItem="0" numFmtId="46"/>
  </dataFields>
  <formats count="1">
    <format dxfId="25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BD6BA8-34D3-41E7-AE5F-C812F7566F87}"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G24:H37" firstHeaderRow="1" firstDataRow="1" firstDataCol="1"/>
  <pivotFields count="13">
    <pivotField numFmtId="14" showAll="0">
      <items count="95">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 t="default"/>
      </items>
    </pivotField>
    <pivotField showAll="0"/>
    <pivotField showAll="0"/>
    <pivotField showAll="0"/>
    <pivotField showAll="0"/>
    <pivotField axis="axisRow" showAll="0">
      <items count="15">
        <item x="6"/>
        <item x="9"/>
        <item x="7"/>
        <item x="4"/>
        <item x="8"/>
        <item x="1"/>
        <item x="5"/>
        <item x="10"/>
        <item x="12"/>
        <item x="2"/>
        <item x="0"/>
        <item m="1" x="13"/>
        <item x="11"/>
        <item x="3"/>
        <item t="default"/>
      </items>
    </pivotField>
    <pivotField showAll="0"/>
    <pivotField dataField="1" showAll="0">
      <items count="15">
        <item x="6"/>
        <item x="0"/>
        <item x="7"/>
        <item x="5"/>
        <item x="1"/>
        <item x="2"/>
        <item x="4"/>
        <item x="8"/>
        <item x="3"/>
        <item x="9"/>
        <item x="12"/>
        <item x="10"/>
        <item x="13"/>
        <item x="11"/>
        <item t="default"/>
      </items>
    </pivotField>
    <pivotField showAll="0"/>
    <pivotField showAll="0"/>
    <pivotField showAll="0"/>
    <pivotField showAll="0">
      <items count="8">
        <item m="1" x="6"/>
        <item x="4"/>
        <item x="2"/>
        <item x="3"/>
        <item x="1"/>
        <item x="0"/>
        <item x="5"/>
        <item t="default"/>
      </items>
    </pivotField>
    <pivotField showAll="0"/>
  </pivotFields>
  <rowFields count="1">
    <field x="5"/>
  </rowFields>
  <rowItems count="13">
    <i>
      <x/>
    </i>
    <i>
      <x v="1"/>
    </i>
    <i>
      <x v="2"/>
    </i>
    <i>
      <x v="3"/>
    </i>
    <i>
      <x v="4"/>
    </i>
    <i>
      <x v="5"/>
    </i>
    <i>
      <x v="6"/>
    </i>
    <i>
      <x v="7"/>
    </i>
    <i>
      <x v="8"/>
    </i>
    <i>
      <x v="9"/>
    </i>
    <i>
      <x v="10"/>
    </i>
    <i>
      <x v="12"/>
    </i>
    <i>
      <x v="13"/>
    </i>
  </rowItems>
  <colItems count="1">
    <i/>
  </colItems>
  <dataFields count="1">
    <dataField name="Average of تقييم من 10" fld="7" subtotal="average" baseField="0" baseItem="0"/>
  </dataFields>
  <formats count="3">
    <format dxfId="256">
      <pivotArea outline="0" collapsedLevelsAreSubtotals="1" fieldPosition="0"/>
    </format>
    <format dxfId="255">
      <pivotArea grandRow="1" outline="0" collapsedLevelsAreSubtotals="1" fieldPosition="0"/>
    </format>
    <format dxfId="254">
      <pivotArea collapsedLevelsAreSubtotals="1" fieldPosition="0">
        <references count="1">
          <reference field="5"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90A351-BC2C-4D17-BA4D-06A5971A06D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2:L3" firstHeaderRow="1" firstDataRow="1" firstDataCol="0"/>
  <pivotFields count="13">
    <pivotField numFmtId="14" showAll="0">
      <items count="95">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 t="default"/>
      </items>
    </pivotField>
    <pivotField showAll="0"/>
    <pivotField showAll="0"/>
    <pivotField showAll="0"/>
    <pivotField showAll="0"/>
    <pivotField showAll="0">
      <items count="15">
        <item x="6"/>
        <item x="9"/>
        <item x="7"/>
        <item x="4"/>
        <item x="8"/>
        <item x="1"/>
        <item x="5"/>
        <item x="10"/>
        <item x="12"/>
        <item x="2"/>
        <item x="3"/>
        <item x="0"/>
        <item m="1" x="13"/>
        <item x="11"/>
        <item t="default"/>
      </items>
    </pivotField>
    <pivotField showAll="0"/>
    <pivotField dataField="1" showAll="0">
      <items count="15">
        <item x="6"/>
        <item x="0"/>
        <item x="7"/>
        <item x="5"/>
        <item x="1"/>
        <item x="2"/>
        <item x="4"/>
        <item x="8"/>
        <item x="3"/>
        <item x="9"/>
        <item x="12"/>
        <item x="10"/>
        <item x="13"/>
        <item x="11"/>
        <item t="default"/>
      </items>
    </pivotField>
    <pivotField showAll="0"/>
    <pivotField showAll="0"/>
    <pivotField showAll="0"/>
    <pivotField showAll="0"/>
    <pivotField showAll="0"/>
  </pivotFields>
  <rowItems count="1">
    <i/>
  </rowItems>
  <colItems count="1">
    <i/>
  </colItems>
  <dataFields count="1">
    <dataField name="Max of تقييم من 10" fld="7" subtotal="max" baseField="0" baseItem="0" numFmtId="2"/>
  </dataFields>
  <formats count="1">
    <format dxfId="25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777576C-9636-412C-BEDF-CEEE61926255}"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G8:H21" firstHeaderRow="1" firstDataRow="1" firstDataCol="1"/>
  <pivotFields count="13">
    <pivotField numFmtId="14" showAll="0">
      <items count="95">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 t="default"/>
      </items>
    </pivotField>
    <pivotField showAll="0"/>
    <pivotField showAll="0"/>
    <pivotField dataField="1" showAll="0"/>
    <pivotField showAll="0"/>
    <pivotField axis="axisRow" showAll="0">
      <items count="15">
        <item x="6"/>
        <item x="9"/>
        <item x="7"/>
        <item x="4"/>
        <item x="8"/>
        <item x="1"/>
        <item x="5"/>
        <item x="10"/>
        <item x="12"/>
        <item x="2"/>
        <item x="0"/>
        <item m="1" x="13"/>
        <item x="11"/>
        <item x="3"/>
        <item t="default"/>
      </items>
    </pivotField>
    <pivotField showAll="0"/>
    <pivotField showAll="0">
      <items count="15">
        <item x="6"/>
        <item x="0"/>
        <item x="7"/>
        <item x="5"/>
        <item x="1"/>
        <item x="2"/>
        <item x="4"/>
        <item x="8"/>
        <item x="3"/>
        <item x="9"/>
        <item x="12"/>
        <item x="10"/>
        <item x="13"/>
        <item x="11"/>
        <item t="default"/>
      </items>
    </pivotField>
    <pivotField showAll="0"/>
    <pivotField showAll="0"/>
    <pivotField showAll="0"/>
    <pivotField showAll="0">
      <items count="8">
        <item m="1" x="6"/>
        <item x="4"/>
        <item x="2"/>
        <item x="3"/>
        <item x="1"/>
        <item x="0"/>
        <item x="5"/>
        <item t="default"/>
      </items>
    </pivotField>
    <pivotField showAll="0"/>
  </pivotFields>
  <rowFields count="1">
    <field x="5"/>
  </rowFields>
  <rowItems count="13">
    <i>
      <x/>
    </i>
    <i>
      <x v="1"/>
    </i>
    <i>
      <x v="2"/>
    </i>
    <i>
      <x v="3"/>
    </i>
    <i>
      <x v="4"/>
    </i>
    <i>
      <x v="5"/>
    </i>
    <i>
      <x v="6"/>
    </i>
    <i>
      <x v="7"/>
    </i>
    <i>
      <x v="8"/>
    </i>
    <i>
      <x v="9"/>
    </i>
    <i>
      <x v="10"/>
    </i>
    <i>
      <x v="12"/>
    </i>
    <i>
      <x v="13"/>
    </i>
  </rowItems>
  <colItems count="1">
    <i/>
  </colItems>
  <dataFields count="1">
    <dataField name="Sum of المدة" fld="3" baseField="4" baseItem="0" numFmtId="46"/>
  </dataFields>
  <formats count="2">
    <format dxfId="259">
      <pivotArea outline="0" collapsedLevelsAreSubtotals="1" fieldPosition="0"/>
    </format>
    <format dxfId="258">
      <pivotArea dataOnly="0" labelOnly="1" outline="0" axis="axisValues" fieldPosition="0"/>
    </format>
  </formats>
  <chartFormats count="8">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1"/>
          </reference>
        </references>
      </pivotArea>
    </chartFormat>
    <chartFormat chart="4" format="4">
      <pivotArea type="data" outline="0" fieldPosition="0">
        <references count="2">
          <reference field="4294967294" count="1" selected="0">
            <x v="0"/>
          </reference>
          <reference field="5" count="1" selected="0">
            <x v="12"/>
          </reference>
        </references>
      </pivotArea>
    </chartFormat>
    <chartFormat chart="4" format="5">
      <pivotArea type="data" outline="0" fieldPosition="0">
        <references count="2">
          <reference field="4294967294" count="1" selected="0">
            <x v="0"/>
          </reference>
          <reference field="5" count="1" selected="0">
            <x v="11"/>
          </reference>
        </references>
      </pivotArea>
    </chartFormat>
    <chartFormat chart="4" format="6">
      <pivotArea type="data" outline="0" fieldPosition="0">
        <references count="2">
          <reference field="4294967294" count="1" selected="0">
            <x v="0"/>
          </reference>
          <reference field="5" count="1" selected="0">
            <x v="10"/>
          </reference>
        </references>
      </pivotArea>
    </chartFormat>
    <chartFormat chart="4" format="7">
      <pivotArea type="data" outline="0" fieldPosition="0">
        <references count="2">
          <reference field="4294967294" count="1" selected="0">
            <x v="0"/>
          </reference>
          <reference field="5" count="1" selected="0">
            <x v="9"/>
          </reference>
        </references>
      </pivotArea>
    </chartFormat>
    <chartFormat chart="4" format="8">
      <pivotArea type="data" outline="0" fieldPosition="0">
        <references count="2">
          <reference field="4294967294" count="1" selected="0">
            <x v="0"/>
          </reference>
          <reference field="5" count="1" selected="0">
            <x v="7"/>
          </reference>
        </references>
      </pivotArea>
    </chartFormat>
    <chartFormat chart="4" format="9">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8571B5-0A8A-447B-AC26-80398E0E210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B9:C62" firstHeaderRow="1" firstDataRow="1" firstDataCol="1"/>
  <pivotFields count="13">
    <pivotField numFmtId="14" subtotalTop="0" showAll="0" defaultSubtotal="0">
      <items count="94">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s>
    </pivotField>
    <pivotField subtotalTop="0" showAll="0" defaultSubtotal="0"/>
    <pivotField subtotalTop="0" showAll="0" defaultSubtotal="0"/>
    <pivotField subtotalTop="0" showAll="0" defaultSubtotal="0"/>
    <pivotField axis="axisRow" subtotalTop="0" showAll="0" defaultSubtotal="0">
      <items count="53">
        <item x="13"/>
        <item x="25"/>
        <item x="21"/>
        <item x="26"/>
        <item x="20"/>
        <item x="24"/>
        <item x="28"/>
        <item x="22"/>
        <item x="14"/>
        <item x="37"/>
        <item x="46"/>
        <item x="0"/>
        <item x="8"/>
        <item x="3"/>
        <item x="23"/>
        <item x="10"/>
        <item x="16"/>
        <item x="6"/>
        <item x="39"/>
        <item x="44"/>
        <item x="7"/>
        <item x="4"/>
        <item x="15"/>
        <item x="2"/>
        <item x="30"/>
        <item x="29"/>
        <item x="45"/>
        <item x="40"/>
        <item x="19"/>
        <item x="18"/>
        <item x="43"/>
        <item x="11"/>
        <item x="41"/>
        <item x="12"/>
        <item x="9"/>
        <item x="38"/>
        <item x="27"/>
        <item x="17"/>
        <item x="33"/>
        <item x="42"/>
        <item x="1"/>
        <item x="36"/>
        <item x="34"/>
        <item x="35"/>
        <item x="31"/>
        <item x="32"/>
        <item x="5"/>
        <item x="47"/>
        <item x="48"/>
        <item x="49"/>
        <item x="50"/>
        <item x="51"/>
        <item x="52"/>
      </items>
    </pivotField>
    <pivotField subtotalTop="0" showAll="0" defaultSubtotal="0">
      <items count="14">
        <item x="6"/>
        <item x="9"/>
        <item x="7"/>
        <item x="4"/>
        <item x="8"/>
        <item x="1"/>
        <item x="5"/>
        <item x="10"/>
        <item x="12"/>
        <item x="2"/>
        <item x="3"/>
        <item x="0"/>
        <item m="1" x="13"/>
        <item x="11"/>
      </items>
    </pivotField>
    <pivotField subtotalTop="0" showAll="0" defaultSubtotal="0"/>
    <pivotField dataField="1" subtotalTop="0" showAll="0" defaultSubtotal="0">
      <items count="14">
        <item x="6"/>
        <item x="0"/>
        <item x="7"/>
        <item x="5"/>
        <item x="1"/>
        <item x="2"/>
        <item x="4"/>
        <item x="8"/>
        <item x="3"/>
        <item x="9"/>
        <item x="12"/>
        <item x="10"/>
        <item x="13"/>
        <item x="11"/>
      </items>
    </pivotField>
    <pivotField subtotalTop="0" showAll="0" defaultSubtotal="0"/>
    <pivotField subtotalTop="0" showAll="0" defaultSubtotal="0"/>
    <pivotField subtotalTop="0" showAll="0" defaultSubtotal="0"/>
    <pivotField subtotalTop="0" showAll="0" defaultSubtotal="0">
      <items count="7">
        <item m="1" x="6"/>
        <item x="4"/>
        <item x="2"/>
        <item x="3"/>
        <item x="1"/>
        <item x="0"/>
        <item x="5"/>
      </items>
    </pivotField>
    <pivotField subtotalTop="0" showAll="0" defaultSubtotal="0"/>
  </pivotFields>
  <rowFields count="1">
    <field x="4"/>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Average of تقييم من 10" fld="7" subtotal="average" baseField="4" baseItem="0"/>
  </dataFields>
  <formats count="12">
    <format dxfId="217">
      <pivotArea grandRow="1" outline="0" collapsedLevelsAreSubtotals="1" fieldPosition="0"/>
    </format>
    <format dxfId="218">
      <pivotArea outline="0" collapsedLevelsAreSubtotals="1" fieldPosition="0"/>
    </format>
    <format dxfId="216">
      <pivotArea collapsedLevelsAreSubtotals="1" fieldPosition="0">
        <references count="1">
          <reference field="4" count="52">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215">
      <pivotArea field="4" type="button" dataOnly="0" labelOnly="1" outline="0" axis="axisRow" fieldPosition="0"/>
    </format>
    <format dxfId="214">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13">
      <pivotArea dataOnly="0" labelOnly="1" fieldPosition="0">
        <references count="1">
          <reference field="4" count="2">
            <x v="50"/>
            <x v="51"/>
          </reference>
        </references>
      </pivotArea>
    </format>
    <format dxfId="212">
      <pivotArea dataOnly="0" labelOnly="1" outline="0" axis="axisValues" fieldPosition="0"/>
    </format>
    <format dxfId="210">
      <pivotArea collapsedLevelsAreSubtotals="1" fieldPosition="0">
        <references count="1">
          <reference field="4" count="52">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209">
      <pivotArea field="4" type="button" dataOnly="0" labelOnly="1" outline="0" axis="axisRow" fieldPosition="0"/>
    </format>
    <format dxfId="208">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07">
      <pivotArea dataOnly="0" labelOnly="1" fieldPosition="0">
        <references count="1">
          <reference field="4" count="2">
            <x v="50"/>
            <x v="51"/>
          </reference>
        </references>
      </pivotArea>
    </format>
    <format dxfId="206">
      <pivotArea dataOnly="0" labelOnly="1" outline="0" axis="axisValues" fieldPosition="0"/>
    </format>
  </formats>
  <chartFormats count="2">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37"/>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BE3219-5D23-4CC0-B404-F0B41A8D7258}" name="PivotTable1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location ref="B10:C23" firstHeaderRow="1" firstDataRow="1" firstDataCol="1"/>
  <pivotFields count="13">
    <pivotField numFmtId="14" subtotalTop="0" showAll="0" defaultSubtotal="0">
      <items count="94">
        <item x="10"/>
        <item x="4"/>
        <item x="0"/>
        <item x="1"/>
        <item x="2"/>
        <item x="56"/>
        <item x="11"/>
        <item x="23"/>
        <item x="67"/>
        <item x="15"/>
        <item x="33"/>
        <item x="79"/>
        <item x="45"/>
        <item x="12"/>
        <item x="57"/>
        <item x="68"/>
        <item x="3"/>
        <item x="80"/>
        <item x="34"/>
        <item x="13"/>
        <item x="46"/>
        <item x="69"/>
        <item x="58"/>
        <item x="14"/>
        <item x="81"/>
        <item x="24"/>
        <item x="35"/>
        <item x="47"/>
        <item x="59"/>
        <item x="25"/>
        <item x="70"/>
        <item x="36"/>
        <item x="82"/>
        <item x="37"/>
        <item x="48"/>
        <item x="16"/>
        <item x="60"/>
        <item x="26"/>
        <item x="71"/>
        <item x="18"/>
        <item x="83"/>
        <item x="38"/>
        <item x="49"/>
        <item x="61"/>
        <item x="27"/>
        <item x="72"/>
        <item x="5"/>
        <item x="84"/>
        <item x="39"/>
        <item x="50"/>
        <item x="28"/>
        <item x="62"/>
        <item x="17"/>
        <item x="73"/>
        <item x="85"/>
        <item x="40"/>
        <item x="51"/>
        <item x="19"/>
        <item x="29"/>
        <item x="6"/>
        <item x="74"/>
        <item x="86"/>
        <item x="93"/>
        <item x="7"/>
        <item x="8"/>
        <item x="9"/>
        <item x="52"/>
        <item x="30"/>
        <item x="63"/>
        <item x="75"/>
        <item x="87"/>
        <item x="41"/>
        <item x="53"/>
        <item x="20"/>
        <item x="31"/>
        <item x="64"/>
        <item x="76"/>
        <item x="88"/>
        <item x="42"/>
        <item x="21"/>
        <item x="54"/>
        <item x="65"/>
        <item x="32"/>
        <item x="77"/>
        <item x="89"/>
        <item x="43"/>
        <item x="22"/>
        <item x="55"/>
        <item x="66"/>
        <item x="78"/>
        <item x="90"/>
        <item x="44"/>
        <item x="91"/>
        <item x="92"/>
      </items>
    </pivotField>
    <pivotField subtotalTop="0" showAll="0" defaultSubtotal="0"/>
    <pivotField subtotalTop="0" showAll="0" defaultSubtotal="0"/>
    <pivotField subtotalTop="0" showAll="0" defaultSubtotal="0"/>
    <pivotField subtotalTop="0" showAll="0" defaultSubtotal="0">
      <items count="53">
        <item x="13"/>
        <item x="25"/>
        <item x="21"/>
        <item x="26"/>
        <item x="20"/>
        <item x="24"/>
        <item x="28"/>
        <item x="22"/>
        <item x="14"/>
        <item x="37"/>
        <item x="46"/>
        <item x="0"/>
        <item x="8"/>
        <item x="3"/>
        <item x="23"/>
        <item x="10"/>
        <item x="16"/>
        <item x="6"/>
        <item x="39"/>
        <item x="44"/>
        <item x="7"/>
        <item x="4"/>
        <item x="15"/>
        <item x="2"/>
        <item x="30"/>
        <item x="29"/>
        <item x="45"/>
        <item x="40"/>
        <item x="19"/>
        <item x="18"/>
        <item x="43"/>
        <item x="11"/>
        <item x="41"/>
        <item x="12"/>
        <item x="9"/>
        <item x="38"/>
        <item x="27"/>
        <item x="17"/>
        <item x="33"/>
        <item x="42"/>
        <item x="1"/>
        <item x="36"/>
        <item x="34"/>
        <item x="35"/>
        <item x="31"/>
        <item x="32"/>
        <item x="5"/>
        <item x="47"/>
        <item x="48"/>
        <item x="49"/>
        <item x="50"/>
        <item x="51"/>
        <item x="52"/>
      </items>
    </pivotField>
    <pivotField axis="axisRow" subtotalTop="0" showAll="0" defaultSubtotal="0">
      <items count="14">
        <item x="6"/>
        <item x="9"/>
        <item x="7"/>
        <item x="4"/>
        <item x="8"/>
        <item x="1"/>
        <item x="5"/>
        <item x="10"/>
        <item x="12"/>
        <item x="2"/>
        <item x="3"/>
        <item x="0"/>
        <item m="1" x="13"/>
        <item x="11"/>
      </items>
    </pivotField>
    <pivotField subtotalTop="0" showAll="0" defaultSubtotal="0"/>
    <pivotField dataField="1" subtotalTop="0" showAll="0" defaultSubtotal="0">
      <items count="14">
        <item x="6"/>
        <item x="0"/>
        <item x="7"/>
        <item x="5"/>
        <item x="1"/>
        <item x="2"/>
        <item x="4"/>
        <item x="8"/>
        <item x="3"/>
        <item x="9"/>
        <item x="12"/>
        <item x="10"/>
        <item x="13"/>
        <item x="11"/>
      </items>
    </pivotField>
    <pivotField subtotalTop="0" showAll="0" defaultSubtotal="0"/>
    <pivotField subtotalTop="0" showAll="0" defaultSubtotal="0"/>
    <pivotField subtotalTop="0" showAll="0" defaultSubtotal="0"/>
    <pivotField subtotalTop="0" showAll="0" defaultSubtotal="0">
      <items count="7">
        <item m="1" x="6"/>
        <item x="4"/>
        <item x="2"/>
        <item x="3"/>
        <item x="1"/>
        <item x="0"/>
        <item x="5"/>
      </items>
    </pivotField>
    <pivotField subtotalTop="0" showAll="0" defaultSubtotal="0"/>
  </pivotFields>
  <rowFields count="1">
    <field x="5"/>
  </rowFields>
  <rowItems count="13">
    <i>
      <x/>
    </i>
    <i>
      <x v="1"/>
    </i>
    <i>
      <x v="2"/>
    </i>
    <i>
      <x v="3"/>
    </i>
    <i>
      <x v="4"/>
    </i>
    <i>
      <x v="5"/>
    </i>
    <i>
      <x v="6"/>
    </i>
    <i>
      <x v="7"/>
    </i>
    <i>
      <x v="8"/>
    </i>
    <i>
      <x v="9"/>
    </i>
    <i>
      <x v="10"/>
    </i>
    <i>
      <x v="11"/>
    </i>
    <i>
      <x v="13"/>
    </i>
  </rowItems>
  <colItems count="1">
    <i/>
  </colItems>
  <dataFields count="1">
    <dataField name="Average of تقييم من 10" fld="7" subtotal="average" baseField="5" baseItem="0"/>
  </dataFields>
  <formats count="7">
    <format dxfId="239">
      <pivotArea grandRow="1" outline="0" collapsedLevelsAreSubtotals="1" fieldPosition="0"/>
    </format>
    <format dxfId="238">
      <pivotArea outline="0" collapsedLevelsAreSubtotals="1" fieldPosition="0"/>
    </format>
    <format dxfId="237">
      <pivotArea type="all" dataOnly="0" outline="0" fieldPosition="0"/>
    </format>
    <format dxfId="236">
      <pivotArea outline="0" collapsedLevelsAreSubtotals="1" fieldPosition="0"/>
    </format>
    <format dxfId="235">
      <pivotArea field="5" type="button" dataOnly="0" labelOnly="1" outline="0" axis="axisRow" fieldPosition="0"/>
    </format>
    <format dxfId="234">
      <pivotArea dataOnly="0" labelOnly="1" fieldPosition="0">
        <references count="1">
          <reference field="5" count="0"/>
        </references>
      </pivotArea>
    </format>
    <format dxfId="233">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11" format="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طقة" xr10:uid="{79FE94B5-DB2C-41D3-84D0-2495FD61D935}" sourceName="المنطقة">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4" name="PivotTable11"/>
    <pivotTable tabId="4" name="PivotTable16"/>
    <pivotTable tabId="4" name="PivotTable9"/>
    <pivotTable tabId="4" name="PivotTable10"/>
    <pivotTable tabId="13" name="PivotTable13"/>
    <pivotTable tabId="10" name="PivotTable1"/>
  </pivotTables>
  <data>
    <tabular pivotCacheId="88177750">
      <items count="14">
        <i x="6" s="1"/>
        <i x="9" s="1"/>
        <i x="7" s="1"/>
        <i x="4" s="1"/>
        <i x="8" s="1"/>
        <i x="1" s="1"/>
        <i x="5" s="1"/>
        <i x="10" s="1"/>
        <i x="12" s="1"/>
        <i x="2" s="1"/>
        <i x="3" s="1"/>
        <i x="0" s="1"/>
        <i x="11" s="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عدد_الايميلات" xr10:uid="{21B01E09-970F-40AA-93C6-ABCA44D65525}" sourceName="عدد الايميلات ">
  <pivotTables>
    <pivotTable tabId="4" name="PivotTable6"/>
    <pivotTable tabId="4" name="PivotTable8"/>
    <pivotTable tabId="4" name="PivotTable11"/>
    <pivotTable tabId="4" name="PivotTable16"/>
    <pivotTable tabId="4" name="PivotTable1"/>
    <pivotTable tabId="4" name="PivotTable2"/>
    <pivotTable tabId="4" name="PivotTable3"/>
    <pivotTable tabId="4" name="PivotTable5"/>
    <pivotTable tabId="4" name="PivotTable7"/>
    <pivotTable tabId="4" name="PivotTable9"/>
    <pivotTable tabId="4" name="PivotTable10"/>
    <pivotTable tabId="13" name="PivotTable13"/>
    <pivotTable tabId="10" name="PivotTable1"/>
  </pivotTables>
  <data>
    <tabular pivotCacheId="88177750">
      <items count="7">
        <i x="4" s="1"/>
        <i x="2" s="1"/>
        <i x="3" s="1"/>
        <i x="1" s="1"/>
        <i x="0" s="1"/>
        <i x="5" s="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تقييم_من_10" xr10:uid="{E978E418-DDB5-4F24-A7D7-C05E14CFD194}" sourceName="تقييم من 10">
  <pivotTables>
    <pivotTable tabId="4" name="PivotTable1"/>
    <pivotTable tabId="4" name="PivotTable11"/>
    <pivotTable tabId="4" name="PivotTable16"/>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13" name="PivotTable13"/>
    <pivotTable tabId="10" name="PivotTable1"/>
  </pivotTables>
  <data>
    <tabular pivotCacheId="88177750">
      <items count="14">
        <i x="6" s="1"/>
        <i x="0" s="1"/>
        <i x="7" s="1"/>
        <i x="5" s="1"/>
        <i x="1" s="1"/>
        <i x="2" s="1"/>
        <i x="4" s="1"/>
        <i x="8" s="1"/>
        <i x="3" s="1"/>
        <i x="9" s="1"/>
        <i x="12" s="1"/>
        <i x="10" s="1"/>
        <i x="13"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نطقة" xr10:uid="{94DA00D9-AE80-4B51-BB75-39FE7BFBC460}" cache="Slicer_المنطقة" caption="المنطقة"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عدد الايميلات " xr10:uid="{088F20B6-C204-43A5-9659-F18C01A85778}" cache="Slicer_عدد_الايميلات" caption="الايميلات" style="SlicerStyleLight6" rowHeight="234950"/>
  <slicer name="تقييم من 10" xr10:uid="{FF710652-5B22-4A9F-8E0E-44CFD34B89E1}" cache="Slicer_تقييم_من_10" caption="التقييم" columnCount="2"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عدد الايميلات  2" xr10:uid="{69315EFA-27DF-4520-AB5C-E0DEECB592D4}" cache="Slicer_عدد_الايميلات" caption="الايميلات" style="SlicerStyleLight6" rowHeight="234950"/>
  <slicer name="تقييم من 12" xr10:uid="{1FD71DFE-79D6-4C7D-A164-9303033770BF}" cache="Slicer_تقييم_من_10" caption="التقييم" columnCount="2"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415947-4B9F-45F1-A5FE-11EAC88880A6}" name="Table2" displayName="Table2" ref="A1:M1220" headerRowDxfId="288" dataDxfId="287" totalsRowDxfId="286">
  <autoFilter ref="A1:M1220" xr:uid="{9A415947-4B9F-45F1-A5FE-11EAC88880A6}"/>
  <tableColumns count="13">
    <tableColumn id="1" xr3:uid="{7E8A6C6C-137D-431F-BCD8-BB91233B179C}" name="تاريخ المكالمه" totalsRowLabel="Total" dataDxfId="285" totalsRowDxfId="284"/>
    <tableColumn id="2" xr3:uid="{E22094A5-7E90-494A-86F6-7D17C7D5F75C}" name="معاد البدء" dataDxfId="283" totalsRowDxfId="282"/>
    <tableColumn id="3" xr3:uid="{798051FD-1007-472A-8CD3-483A4C1BC2D0}" name="معاد الانتهاء " dataDxfId="281" totalsRowDxfId="280"/>
    <tableColumn id="4" xr3:uid="{C4C026C5-9C7E-4424-B45C-6A5BE7FA879C}" name="المدة" totalsRowFunction="sum" dataDxfId="279" totalsRowDxfId="278"/>
    <tableColumn id="5" xr3:uid="{101D7D2D-0D91-4DFE-B188-0F7063789E07}" name="الفرع " dataDxfId="277" totalsRowDxfId="276"/>
    <tableColumn id="13" xr3:uid="{7F05AF62-41CF-4A5B-BF4B-06E0E87AE7A2}" name="المنطقة" dataDxfId="275" totalsRowDxfId="274"/>
    <tableColumn id="6" xr3:uid="{1F115F44-F310-4418-A42D-36DDBD265537}" name="نوع الخدمة " dataDxfId="273" totalsRowDxfId="272"/>
    <tableColumn id="7" xr3:uid="{7DBF8EA9-A48E-430A-AF61-288082B8D012}" name="تقييم من 10" dataDxfId="271" totalsRowDxfId="270"/>
    <tableColumn id="8" xr3:uid="{10813F27-601F-44F2-B7F1-6628936CB833}" name=" حل المشكلة " dataDxfId="269" totalsRowDxfId="268"/>
    <tableColumn id="9" xr3:uid="{7C4764A2-BB48-440F-98E5-6A43354D95B3}" name="الملاحظات " dataDxfId="267" totalsRowDxfId="266"/>
    <tableColumn id="10" xr3:uid="{C38C051E-20F8-445B-8293-A6EA97B2DB13}" name="سبب المشكلة " dataDxfId="265" totalsRowDxfId="264"/>
    <tableColumn id="12" xr3:uid="{55366FAB-76CB-48C4-B728-D413484CB11A}" name="عدد الايميلات " totalsRowFunction="count" dataDxfId="263" totalsRowDxfId="262"/>
    <tableColumn id="11" xr3:uid="{FCF49FA6-7088-484E-A75F-C7B402DC3657}" name="رابط الجلسة" dataDxfId="261" totalsRowDxfId="260"/>
  </tableColumns>
  <tableStyleInfo name="TableStyleMedium7" showFirstColumn="0" showLastColumn="0" showRowStripes="1" showColumn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تاريخ_المكالمه" xr10:uid="{FFE8419F-CE89-4A43-B429-8B16407583F3}" sourceName="تاريخ المكالمه">
  <pivotTables>
    <pivotTable tabId="4" name="PivotTable16"/>
    <pivotTable tabId="4" name="PivotTable1"/>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13" name="PivotTable13"/>
    <pivotTable tabId="10" name="PivotTable1"/>
  </pivotTables>
  <state minimalRefreshVersion="6" lastRefreshVersion="6" pivotCacheId="8817775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تاريخ المكالمه 1" xr10:uid="{4F2DAB57-F5D1-4373-A3EA-5A81552C8D77}" cache="NativeTimeline_تاريخ_المكالمه" caption="تاريخ المكالمه" showHorizontalScrollbar="0" level="2" selectionLevel="2" scrollPosition="2025-03-08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17" Type="http://schemas.openxmlformats.org/officeDocument/2006/relationships/hyperlink" Target="https://wforecorder.hrsd.gov.sa/Ultra/DynaAsp/vCRMQuery.aspx?sid=16991687" TargetMode="External"/><Relationship Id="rId21" Type="http://schemas.openxmlformats.org/officeDocument/2006/relationships/hyperlink" Target="https://wforecorder.hrsd.gov.sa/Ultra/DynaAsp/vCRMQuery.aspx?sid=16755571" TargetMode="External"/><Relationship Id="rId42" Type="http://schemas.openxmlformats.org/officeDocument/2006/relationships/hyperlink" Target="https://wforecorder.hrsd.gov.sa/Ultra/DynaAsp/vCRMQuery.aspx?sid=17006962" TargetMode="External"/><Relationship Id="rId63" Type="http://schemas.openxmlformats.org/officeDocument/2006/relationships/hyperlink" Target="https://wforecorder.hrsd.gov.sa/Ultra/DynaAsp/vCRMQuery.aspx?sid=16985873" TargetMode="External"/><Relationship Id="rId84" Type="http://schemas.openxmlformats.org/officeDocument/2006/relationships/hyperlink" Target="https://wforecorder.hrsd.gov.sa/Ultra/DynaAsp/vCRMQuery.aspx?sid=16919207" TargetMode="External"/><Relationship Id="rId138" Type="http://schemas.openxmlformats.org/officeDocument/2006/relationships/hyperlink" Target="https://wforecorder.hrsd.gov.sa/Ultra/DynaAsp/vCRMQuery.aspx?sid=16973869" TargetMode="External"/><Relationship Id="rId159" Type="http://schemas.openxmlformats.org/officeDocument/2006/relationships/hyperlink" Target="https://wforecorder.hrsd.gov.sa/Ultra/DynaAsp/vCRMQuery.aspx?sid=16757250" TargetMode="External"/><Relationship Id="rId170" Type="http://schemas.openxmlformats.org/officeDocument/2006/relationships/hyperlink" Target="https://wforecorder.hrsd.gov.sa/Ultra/DynaAsp/vCRMQuery.aspx?sid=16547525" TargetMode="External"/><Relationship Id="rId191" Type="http://schemas.openxmlformats.org/officeDocument/2006/relationships/hyperlink" Target="https://wforecorder.hrsd.gov.sa/Ultra/DynaAsp/vCRMQuery.aspx?sid=16966050" TargetMode="External"/><Relationship Id="rId205" Type="http://schemas.openxmlformats.org/officeDocument/2006/relationships/hyperlink" Target="https://wforecorder.hrsd.gov.sa/Ultra/DynaAsp/vCRMQuery.aspx?sid=16920102" TargetMode="External"/><Relationship Id="rId226" Type="http://schemas.openxmlformats.org/officeDocument/2006/relationships/hyperlink" Target="https://wforecorder.hrsd.gov.sa/Ultra/DynaAsp/vCRMQuery.aspx?sid=16545291" TargetMode="External"/><Relationship Id="rId107" Type="http://schemas.openxmlformats.org/officeDocument/2006/relationships/hyperlink" Target="https://wforecorder.hrsd.gov.sa/Ultra/DynaAsp/vCRMQuery.aspx?sid=16545380" TargetMode="External"/><Relationship Id="rId11" Type="http://schemas.openxmlformats.org/officeDocument/2006/relationships/hyperlink" Target="https://wforecorder.hrsd.gov.sa/Ultra/DynaAsp/vCRMQuery.aspx?sid=16757203" TargetMode="External"/><Relationship Id="rId32" Type="http://schemas.openxmlformats.org/officeDocument/2006/relationships/hyperlink" Target="https://wforecorder.hrsd.gov.sa/Ultra/DynaAsp/vCRMQuery.aspx?sid=16973577" TargetMode="External"/><Relationship Id="rId53" Type="http://schemas.openxmlformats.org/officeDocument/2006/relationships/hyperlink" Target="https://wforecorder.hrsd.gov.sa/Ultra/DynaAsp/vCRMQuery.aspx?sid=16989400" TargetMode="External"/><Relationship Id="rId74" Type="http://schemas.openxmlformats.org/officeDocument/2006/relationships/hyperlink" Target="https://wforecorder.hrsd.gov.sa/Ultra/DynaAsp/vCRMQuery.aspx?sid=17005494" TargetMode="External"/><Relationship Id="rId128" Type="http://schemas.openxmlformats.org/officeDocument/2006/relationships/hyperlink" Target="https://wforecorder.hrsd.gov.sa/Ultra/DynaAsp/vCRMQuery.aspx?sid=17010875" TargetMode="External"/><Relationship Id="rId149" Type="http://schemas.openxmlformats.org/officeDocument/2006/relationships/hyperlink" Target="https://wforecorder.hrsd.gov.sa/Ultra/DynaAsp/vCRMQuery.aspx?sid=16920090" TargetMode="External"/><Relationship Id="rId5" Type="http://schemas.openxmlformats.org/officeDocument/2006/relationships/hyperlink" Target="https://wforecorder.hrsd.gov.sa/Ultra/DynaAsp/vCRMQuery.aspx?sid=16545314" TargetMode="External"/><Relationship Id="rId95" Type="http://schemas.openxmlformats.org/officeDocument/2006/relationships/hyperlink" Target="https://wforecorder.hrsd.gov.sa/Ultra/DynaAsp/vCRMQuery.aspx?sid=16755517" TargetMode="External"/><Relationship Id="rId160" Type="http://schemas.openxmlformats.org/officeDocument/2006/relationships/hyperlink" Target="https://wforecorder.hrsd.gov.sa/Ultra/DynaAsp/vCRMQuery.aspx?sid=16757225" TargetMode="External"/><Relationship Id="rId181" Type="http://schemas.openxmlformats.org/officeDocument/2006/relationships/hyperlink" Target="https://wforecorder.hrsd.gov.sa/Ultra/DynaAsp/vCRMQuery.aspx?sid=17005897" TargetMode="External"/><Relationship Id="rId216" Type="http://schemas.openxmlformats.org/officeDocument/2006/relationships/hyperlink" Target="https://wforecorder.hrsd.gov.sa/Ultra/DynaAsp/vCRMQuery.aspx?sid=16757250" TargetMode="External"/><Relationship Id="rId22" Type="http://schemas.openxmlformats.org/officeDocument/2006/relationships/hyperlink" Target="https://wforecorder.hrsd.gov.sa/Ultra/DynaAsp/vCRMQuery.aspx?sid=16920895" TargetMode="External"/><Relationship Id="rId43" Type="http://schemas.openxmlformats.org/officeDocument/2006/relationships/hyperlink" Target="https://wforecorder.hrsd.gov.sa/Ultra/DynaAsp/vCRMQuery.aspx?sid=17008444" TargetMode="External"/><Relationship Id="rId64" Type="http://schemas.openxmlformats.org/officeDocument/2006/relationships/hyperlink" Target="https://wforecorder.hrsd.gov.sa/Ultra/DynaAsp/vCRMQuery.aspx?sid=16986370" TargetMode="External"/><Relationship Id="rId118" Type="http://schemas.openxmlformats.org/officeDocument/2006/relationships/hyperlink" Target="https://wforecorder.hrsd.gov.sa/Ultra/DynaAsp/vCRMQuery.aspx?sid=16991672" TargetMode="External"/><Relationship Id="rId139" Type="http://schemas.openxmlformats.org/officeDocument/2006/relationships/hyperlink" Target="https://wforecorder.hrsd.gov.sa/Ultra/DynaAsp/vCRMQuery.aspx?sid=16973582" TargetMode="External"/><Relationship Id="rId85" Type="http://schemas.openxmlformats.org/officeDocument/2006/relationships/hyperlink" Target="https://wforecorder.hrsd.gov.sa/Ultra/DynaAsp/vCRMQuery.aspx?sid=16919130" TargetMode="External"/><Relationship Id="rId150" Type="http://schemas.openxmlformats.org/officeDocument/2006/relationships/hyperlink" Target="https://wforecorder.hrsd.gov.sa/Ultra/DynaAsp/vCRMQuery.aspx?sid=16920895" TargetMode="External"/><Relationship Id="rId171" Type="http://schemas.openxmlformats.org/officeDocument/2006/relationships/hyperlink" Target="https://wforecorder.hrsd.gov.sa/Ultra/DynaAsp/vCRMQuery.aspx?sid=16547947" TargetMode="External"/><Relationship Id="rId192" Type="http://schemas.openxmlformats.org/officeDocument/2006/relationships/hyperlink" Target="https://wforecorder.hrsd.gov.sa/Ultra/DynaAsp/vCRMQuery.aspx?sid=16967366" TargetMode="External"/><Relationship Id="rId206" Type="http://schemas.openxmlformats.org/officeDocument/2006/relationships/hyperlink" Target="https://wforecorder.hrsd.gov.sa/Ultra/DynaAsp/vCRMQuery.aspx?sid=16920090" TargetMode="External"/><Relationship Id="rId227" Type="http://schemas.openxmlformats.org/officeDocument/2006/relationships/hyperlink" Target="https://wforecorder.hrsd.gov.sa/Ultra/DynaAsp/vCRMQuery.aspx?sid=16547525" TargetMode="External"/><Relationship Id="rId12" Type="http://schemas.openxmlformats.org/officeDocument/2006/relationships/hyperlink" Target="https://wforecorder.hrsd.gov.sa/Ultra/DynaAsp/vCRMQuery.aspx?sid=16757225" TargetMode="External"/><Relationship Id="rId33" Type="http://schemas.openxmlformats.org/officeDocument/2006/relationships/hyperlink" Target="https://wforecorder.hrsd.gov.sa/Ultra/DynaAsp/vCRMQuery.aspx?sid=16973582" TargetMode="External"/><Relationship Id="rId108" Type="http://schemas.openxmlformats.org/officeDocument/2006/relationships/hyperlink" Target="https://wforecorder.hrsd.gov.sa/Ultra/DynaAsp/vCRMQuery.aspx?sid=16545354" TargetMode="External"/><Relationship Id="rId129" Type="http://schemas.openxmlformats.org/officeDocument/2006/relationships/hyperlink" Target="https://wforecorder.hrsd.gov.sa/Ultra/DynaAsp/vCRMQuery.aspx?sid=17008444" TargetMode="External"/><Relationship Id="rId54" Type="http://schemas.openxmlformats.org/officeDocument/2006/relationships/hyperlink" Target="https://wforecorder.hrsd.gov.sa/Ultra/DynaAsp/vCRMQuery.aspx?sid=16991672" TargetMode="External"/><Relationship Id="rId75" Type="http://schemas.openxmlformats.org/officeDocument/2006/relationships/hyperlink" Target="https://wforecorder.hrsd.gov.sa/Ultra/DynaAsp/vCRMQuery.aspx?sid=17008574" TargetMode="External"/><Relationship Id="rId96" Type="http://schemas.openxmlformats.org/officeDocument/2006/relationships/hyperlink" Target="https://wforecorder.hrsd.gov.sa/Ultra/DynaAsp/vCRMQuery.aspx?sid=16757634" TargetMode="External"/><Relationship Id="rId140" Type="http://schemas.openxmlformats.org/officeDocument/2006/relationships/hyperlink" Target="https://wforecorder.hrsd.gov.sa/Ultra/DynaAsp/vCRMQuery.aspx?sid=16973577" TargetMode="External"/><Relationship Id="rId161" Type="http://schemas.openxmlformats.org/officeDocument/2006/relationships/hyperlink" Target="https://wforecorder.hrsd.gov.sa/Ultra/DynaAsp/vCRMQuery.aspx?sid=16757203" TargetMode="External"/><Relationship Id="rId182" Type="http://schemas.openxmlformats.org/officeDocument/2006/relationships/hyperlink" Target="https://wforecorder.hrsd.gov.sa/Ultra/DynaAsp/vCRMQuery.aspx?sid=17017463" TargetMode="External"/><Relationship Id="rId217" Type="http://schemas.openxmlformats.org/officeDocument/2006/relationships/hyperlink" Target="https://wforecorder.hrsd.gov.sa/Ultra/DynaAsp/vCRMQuery.aspx?sid=16757225" TargetMode="External"/><Relationship Id="rId6" Type="http://schemas.openxmlformats.org/officeDocument/2006/relationships/hyperlink" Target="https://wforecorder.hrsd.gov.sa/Ultra/DynaAsp/vCRMQuery.aspx?sid=16545329" TargetMode="External"/><Relationship Id="rId23" Type="http://schemas.openxmlformats.org/officeDocument/2006/relationships/hyperlink" Target="https://wforecorder.hrsd.gov.sa/Ultra/DynaAsp/vCRMQuery.aspx?sid=16920090" TargetMode="External"/><Relationship Id="rId119" Type="http://schemas.openxmlformats.org/officeDocument/2006/relationships/hyperlink" Target="https://wforecorder.hrsd.gov.sa/Ultra/DynaAsp/vCRMQuery.aspx?sid=16989400" TargetMode="External"/><Relationship Id="rId44" Type="http://schemas.openxmlformats.org/officeDocument/2006/relationships/hyperlink" Target="https://wforecorder.hrsd.gov.sa/Ultra/DynaAsp/vCRMQuery.aspx?sid=17010875" TargetMode="External"/><Relationship Id="rId65" Type="http://schemas.openxmlformats.org/officeDocument/2006/relationships/hyperlink" Target="https://wforecorder.hrsd.gov.sa/Ultra/DynaAsp/vCRMQuery.aspx?sid=16983503" TargetMode="External"/><Relationship Id="rId86" Type="http://schemas.openxmlformats.org/officeDocument/2006/relationships/hyperlink" Target="https://wforecorder.hrsd.gov.sa/Ultra/DynaAsp/vCRMQuery.aspx?sid=16919117" TargetMode="External"/><Relationship Id="rId130" Type="http://schemas.openxmlformats.org/officeDocument/2006/relationships/hyperlink" Target="https://wforecorder.hrsd.gov.sa/Ultra/DynaAsp/vCRMQuery.aspx?sid=17006962" TargetMode="External"/><Relationship Id="rId151" Type="http://schemas.openxmlformats.org/officeDocument/2006/relationships/hyperlink" Target="https://wforecorder.hrsd.gov.sa/Ultra/DynaAsp/vCRMQuery.aspx?sid=16755571" TargetMode="External"/><Relationship Id="rId172" Type="http://schemas.openxmlformats.org/officeDocument/2006/relationships/hyperlink" Target="https://wforecorder.hrsd.gov.sa/Ultra/DynaAsp/vCRMQuery.aspx?sid=16990081" TargetMode="External"/><Relationship Id="rId193" Type="http://schemas.openxmlformats.org/officeDocument/2006/relationships/hyperlink" Target="https://wforecorder.hrsd.gov.sa/Ultra/DynaAsp/vCRMQuery.aspx?sid=16969022" TargetMode="External"/><Relationship Id="rId207" Type="http://schemas.openxmlformats.org/officeDocument/2006/relationships/hyperlink" Target="https://wforecorder.hrsd.gov.sa/Ultra/DynaAsp/vCRMQuery.aspx?sid=16920895" TargetMode="External"/><Relationship Id="rId228" Type="http://schemas.openxmlformats.org/officeDocument/2006/relationships/hyperlink" Target="https://wforecorder.hrsd.gov.sa/Ultra/DynaAsp/vCRMQuery.aspx?sid=16547947" TargetMode="External"/><Relationship Id="rId13" Type="http://schemas.openxmlformats.org/officeDocument/2006/relationships/hyperlink" Target="https://wforecorder.hrsd.gov.sa/Ultra/DynaAsp/vCRMQuery.aspx?sid=16757250" TargetMode="External"/><Relationship Id="rId109" Type="http://schemas.openxmlformats.org/officeDocument/2006/relationships/hyperlink" Target="https://wforecorder.hrsd.gov.sa/Ultra/DynaAsp/vCRMQuery.aspx?sid=16545329" TargetMode="External"/><Relationship Id="rId34" Type="http://schemas.openxmlformats.org/officeDocument/2006/relationships/hyperlink" Target="https://wforecorder.hrsd.gov.sa/Ultra/DynaAsp/vCRMQuery.aspx?sid=16973869" TargetMode="External"/><Relationship Id="rId55" Type="http://schemas.openxmlformats.org/officeDocument/2006/relationships/hyperlink" Target="https://wforecorder.hrsd.gov.sa/Ultra/DynaAsp/vCRMQuery.aspx?sid=16991687" TargetMode="External"/><Relationship Id="rId76" Type="http://schemas.openxmlformats.org/officeDocument/2006/relationships/hyperlink" Target="https://wforecorder.hrsd.gov.sa/Ultra/DynaAsp/vCRMQuery.aspx?sid=16983490" TargetMode="External"/><Relationship Id="rId97" Type="http://schemas.openxmlformats.org/officeDocument/2006/relationships/hyperlink" Target="https://wforecorder.hrsd.gov.sa/Ultra/DynaAsp/vCRMQuery.aspx?sid=16757598" TargetMode="External"/><Relationship Id="rId120" Type="http://schemas.openxmlformats.org/officeDocument/2006/relationships/hyperlink" Target="https://wforecorder.hrsd.gov.sa/Ultra/DynaAsp/vCRMQuery.aspx?sid=16985873" TargetMode="External"/><Relationship Id="rId141" Type="http://schemas.openxmlformats.org/officeDocument/2006/relationships/hyperlink" Target="https://wforecorder.hrsd.gov.sa/Ultra/DynaAsp/vCRMQuery.aspx?sid=16919207" TargetMode="External"/><Relationship Id="rId7" Type="http://schemas.openxmlformats.org/officeDocument/2006/relationships/hyperlink" Target="https://wforecorder.hrsd.gov.sa/Ultra/DynaAsp/vCRMQuery.aspx?sid=16545354" TargetMode="External"/><Relationship Id="rId162" Type="http://schemas.openxmlformats.org/officeDocument/2006/relationships/hyperlink" Target="https://wforecorder.hrsd.gov.sa/Ultra/DynaAsp/vCRMQuery.aspx?sid=16545619" TargetMode="External"/><Relationship Id="rId183" Type="http://schemas.openxmlformats.org/officeDocument/2006/relationships/hyperlink" Target="https://wforecorder.hrsd.gov.sa/Ultra/DynaAsp/vCRMQuery.aspx?sid=17008941" TargetMode="External"/><Relationship Id="rId218" Type="http://schemas.openxmlformats.org/officeDocument/2006/relationships/hyperlink" Target="https://wforecorder.hrsd.gov.sa/Ultra/DynaAsp/vCRMQuery.aspx?sid=16757203" TargetMode="External"/><Relationship Id="rId24" Type="http://schemas.openxmlformats.org/officeDocument/2006/relationships/hyperlink" Target="https://wforecorder.hrsd.gov.sa/Ultra/DynaAsp/vCRMQuery.aspx?sid=16920102" TargetMode="External"/><Relationship Id="rId45" Type="http://schemas.openxmlformats.org/officeDocument/2006/relationships/hyperlink" Target="https://wforecorder.hrsd.gov.sa/Ultra/DynaAsp/vCRMQuery.aspx?sid=17014843" TargetMode="External"/><Relationship Id="rId66" Type="http://schemas.openxmlformats.org/officeDocument/2006/relationships/hyperlink" Target="https://wforecorder.hrsd.gov.sa/Ultra/DynaAsp/vCRMQuery.aspx?sid=16988842" TargetMode="External"/><Relationship Id="rId87" Type="http://schemas.openxmlformats.org/officeDocument/2006/relationships/hyperlink" Target="https://wforecorder.hrsd.gov.sa/Ultra/DynaAsp/vCRMQuery.aspx?sid=16919084" TargetMode="External"/><Relationship Id="rId110" Type="http://schemas.openxmlformats.org/officeDocument/2006/relationships/hyperlink" Target="https://wforecorder.hrsd.gov.sa/Ultra/DynaAsp/vCRMQuery.aspx?sid=16545314" TargetMode="External"/><Relationship Id="rId131" Type="http://schemas.openxmlformats.org/officeDocument/2006/relationships/hyperlink" Target="https://wforecorder.hrsd.gov.sa/Ultra/DynaAsp/vCRMQuery.aspx?sid=17005494" TargetMode="External"/><Relationship Id="rId152" Type="http://schemas.openxmlformats.org/officeDocument/2006/relationships/hyperlink" Target="https://wforecorder.hrsd.gov.sa/Ultra/DynaAsp/vCRMQuery.aspx?sid=16755517" TargetMode="External"/><Relationship Id="rId173" Type="http://schemas.openxmlformats.org/officeDocument/2006/relationships/hyperlink" Target="https://wforecorder.hrsd.gov.sa/Ultra/DynaAsp/vCRMQuery.aspx?sid=16991726" TargetMode="External"/><Relationship Id="rId194" Type="http://schemas.openxmlformats.org/officeDocument/2006/relationships/hyperlink" Target="https://wforecorder.hrsd.gov.sa/Ultra/DynaAsp/vCRMQuery.aspx?sid=16971175" TargetMode="External"/><Relationship Id="rId208" Type="http://schemas.openxmlformats.org/officeDocument/2006/relationships/hyperlink" Target="https://wforecorder.hrsd.gov.sa/Ultra/DynaAsp/vCRMQuery.aspx?sid=16755571" TargetMode="External"/><Relationship Id="rId229" Type="http://schemas.openxmlformats.org/officeDocument/2006/relationships/table" Target="../tables/table1.xml"/><Relationship Id="rId14" Type="http://schemas.openxmlformats.org/officeDocument/2006/relationships/hyperlink" Target="https://wforecorder.hrsd.gov.sa/Ultra/DynaAsp/vCRMQuery.aspx?sid=16757267" TargetMode="External"/><Relationship Id="rId35" Type="http://schemas.openxmlformats.org/officeDocument/2006/relationships/hyperlink" Target="https://wforecorder.hrsd.gov.sa/Ultra/DynaAsp/vCRMQuery.aspx?sid=16971175" TargetMode="External"/><Relationship Id="rId56" Type="http://schemas.openxmlformats.org/officeDocument/2006/relationships/hyperlink" Target="https://wforecorder.hrsd.gov.sa/Ultra/DynaAsp/vCRMQuery.aspx?sid=16991726" TargetMode="External"/><Relationship Id="rId77" Type="http://schemas.openxmlformats.org/officeDocument/2006/relationships/hyperlink" Target="https://wforecorder.hrsd.gov.sa/Ultra/DynaAsp/vCRMQuery.aspx?sid=16966050" TargetMode="External"/><Relationship Id="rId100" Type="http://schemas.openxmlformats.org/officeDocument/2006/relationships/hyperlink" Target="https://wforecorder.hrsd.gov.sa/Ultra/DynaAsp/vCRMQuery.aspx?sid=16757276" TargetMode="External"/><Relationship Id="rId8" Type="http://schemas.openxmlformats.org/officeDocument/2006/relationships/hyperlink" Target="https://wforecorder.hrsd.gov.sa/Ultra/DynaAsp/vCRMQuery.aspx?sid=16545380" TargetMode="External"/><Relationship Id="rId98" Type="http://schemas.openxmlformats.org/officeDocument/2006/relationships/hyperlink" Target="https://wforecorder.hrsd.gov.sa/Ultra/DynaAsp/vCRMQuery.aspx?sid=16757336" TargetMode="External"/><Relationship Id="rId121" Type="http://schemas.openxmlformats.org/officeDocument/2006/relationships/hyperlink" Target="https://wforecorder.hrsd.gov.sa/Ultra/DynaAsp/vCRMQuery.aspx?sid=16986370" TargetMode="External"/><Relationship Id="rId142" Type="http://schemas.openxmlformats.org/officeDocument/2006/relationships/hyperlink" Target="https://wforecorder.hrsd.gov.sa/Ultra/DynaAsp/vCRMQuery.aspx?sid=16919130" TargetMode="External"/><Relationship Id="rId163" Type="http://schemas.openxmlformats.org/officeDocument/2006/relationships/hyperlink" Target="https://wforecorder.hrsd.gov.sa/Ultra/DynaAsp/vCRMQuery.aspx?sid=16545427" TargetMode="External"/><Relationship Id="rId184" Type="http://schemas.openxmlformats.org/officeDocument/2006/relationships/hyperlink" Target="https://wforecorder.hrsd.gov.sa/Ultra/DynaAsp/vCRMQuery.aspx?sid=17014843" TargetMode="External"/><Relationship Id="rId219" Type="http://schemas.openxmlformats.org/officeDocument/2006/relationships/hyperlink" Target="https://wforecorder.hrsd.gov.sa/Ultra/DynaAsp/vCRMQuery.aspx?sid=16545619" TargetMode="External"/><Relationship Id="rId25" Type="http://schemas.openxmlformats.org/officeDocument/2006/relationships/hyperlink" Target="https://wforecorder.hrsd.gov.sa/Ultra/DynaAsp/vCRMQuery.aspx?sid=16920106" TargetMode="External"/><Relationship Id="rId46" Type="http://schemas.openxmlformats.org/officeDocument/2006/relationships/hyperlink" Target="https://wforecorder.hrsd.gov.sa/Ultra/DynaAsp/vCRMQuery.aspx?sid=17008941" TargetMode="External"/><Relationship Id="rId67" Type="http://schemas.openxmlformats.org/officeDocument/2006/relationships/hyperlink" Target="https://wforecorder.hrsd.gov.sa/Ultra/DynaAsp/vCRMQuery.aspx?sid=17005897" TargetMode="External"/><Relationship Id="rId116" Type="http://schemas.openxmlformats.org/officeDocument/2006/relationships/hyperlink" Target="https://wforecorder.hrsd.gov.sa/Ultra/DynaAsp/vCRMQuery.aspx?sid=16991726" TargetMode="External"/><Relationship Id="rId137" Type="http://schemas.openxmlformats.org/officeDocument/2006/relationships/hyperlink" Target="https://wforecorder.hrsd.gov.sa/Ultra/DynaAsp/vCRMQuery.aspx?sid=16971175" TargetMode="External"/><Relationship Id="rId158" Type="http://schemas.openxmlformats.org/officeDocument/2006/relationships/hyperlink" Target="https://wforecorder.hrsd.gov.sa/Ultra/DynaAsp/vCRMQuery.aspx?sid=16757267" TargetMode="External"/><Relationship Id="rId20" Type="http://schemas.openxmlformats.org/officeDocument/2006/relationships/hyperlink" Target="https://wforecorder.hrsd.gov.sa/Ultra/DynaAsp/vCRMQuery.aspx?sid=16755517" TargetMode="External"/><Relationship Id="rId41" Type="http://schemas.openxmlformats.org/officeDocument/2006/relationships/hyperlink" Target="https://wforecorder.hrsd.gov.sa/Ultra/DynaAsp/vCRMQuery.aspx?sid=17005494" TargetMode="External"/><Relationship Id="rId62" Type="http://schemas.openxmlformats.org/officeDocument/2006/relationships/hyperlink" Target="https://wforecorder.hrsd.gov.sa/Ultra/DynaAsp/vCRMQuery.aspx?sid=16989400" TargetMode="External"/><Relationship Id="rId83" Type="http://schemas.openxmlformats.org/officeDocument/2006/relationships/hyperlink" Target="https://wforecorder.hrsd.gov.sa/Ultra/DynaAsp/vCRMQuery.aspx?sid=16973577" TargetMode="External"/><Relationship Id="rId88" Type="http://schemas.openxmlformats.org/officeDocument/2006/relationships/hyperlink" Target="https://wforecorder.hrsd.gov.sa/Ultra/DynaAsp/vCRMQuery.aspx?sid=16920145" TargetMode="External"/><Relationship Id="rId111" Type="http://schemas.openxmlformats.org/officeDocument/2006/relationships/hyperlink" Target="https://wforecorder.hrsd.gov.sa/Ultra/DynaAsp/vCRMQuery.aspx?sid=16545296" TargetMode="External"/><Relationship Id="rId132" Type="http://schemas.openxmlformats.org/officeDocument/2006/relationships/hyperlink" Target="https://wforecorder.hrsd.gov.sa/Ultra/DynaAsp/vCRMQuery.aspx?sid=17008574" TargetMode="External"/><Relationship Id="rId153" Type="http://schemas.openxmlformats.org/officeDocument/2006/relationships/hyperlink" Target="https://wforecorder.hrsd.gov.sa/Ultra/DynaAsp/vCRMQuery.aspx?sid=16757634" TargetMode="External"/><Relationship Id="rId174" Type="http://schemas.openxmlformats.org/officeDocument/2006/relationships/hyperlink" Target="https://wforecorder.hrsd.gov.sa/Ultra/DynaAsp/vCRMQuery.aspx?sid=16991687" TargetMode="External"/><Relationship Id="rId179" Type="http://schemas.openxmlformats.org/officeDocument/2006/relationships/hyperlink" Target="https://wforecorder.hrsd.gov.sa/Ultra/DynaAsp/vCRMQuery.aspx?sid=16983503" TargetMode="External"/><Relationship Id="rId195" Type="http://schemas.openxmlformats.org/officeDocument/2006/relationships/hyperlink" Target="https://wforecorder.hrsd.gov.sa/Ultra/DynaAsp/vCRMQuery.aspx?sid=16973869" TargetMode="External"/><Relationship Id="rId209" Type="http://schemas.openxmlformats.org/officeDocument/2006/relationships/hyperlink" Target="https://wforecorder.hrsd.gov.sa/Ultra/DynaAsp/vCRMQuery.aspx?sid=16755517" TargetMode="External"/><Relationship Id="rId190" Type="http://schemas.openxmlformats.org/officeDocument/2006/relationships/hyperlink" Target="https://wforecorder.hrsd.gov.sa/Ultra/DynaAsp/vCRMQuery.aspx?sid=16983490" TargetMode="External"/><Relationship Id="rId204" Type="http://schemas.openxmlformats.org/officeDocument/2006/relationships/hyperlink" Target="https://wforecorder.hrsd.gov.sa/Ultra/DynaAsp/vCRMQuery.aspx?sid=16920106" TargetMode="External"/><Relationship Id="rId220" Type="http://schemas.openxmlformats.org/officeDocument/2006/relationships/hyperlink" Target="https://wforecorder.hrsd.gov.sa/Ultra/DynaAsp/vCRMQuery.aspx?sid=16545427" TargetMode="External"/><Relationship Id="rId225" Type="http://schemas.openxmlformats.org/officeDocument/2006/relationships/hyperlink" Target="https://wforecorder.hrsd.gov.sa/Ultra/DynaAsp/vCRMQuery.aspx?sid=16545296" TargetMode="External"/><Relationship Id="rId15" Type="http://schemas.openxmlformats.org/officeDocument/2006/relationships/hyperlink" Target="https://wforecorder.hrsd.gov.sa/Ultra/DynaAsp/vCRMQuery.aspx?sid=16757276" TargetMode="External"/><Relationship Id="rId36" Type="http://schemas.openxmlformats.org/officeDocument/2006/relationships/hyperlink" Target="https://wforecorder.hrsd.gov.sa/Ultra/DynaAsp/vCRMQuery.aspx?sid=16969022" TargetMode="External"/><Relationship Id="rId57" Type="http://schemas.openxmlformats.org/officeDocument/2006/relationships/hyperlink" Target="https://wforecorder.hrsd.gov.sa/Ultra/DynaAsp/vCRMQuery.aspx?sid=16990081" TargetMode="External"/><Relationship Id="rId106" Type="http://schemas.openxmlformats.org/officeDocument/2006/relationships/hyperlink" Target="https://wforecorder.hrsd.gov.sa/Ultra/DynaAsp/vCRMQuery.aspx?sid=16545427" TargetMode="External"/><Relationship Id="rId127" Type="http://schemas.openxmlformats.org/officeDocument/2006/relationships/hyperlink" Target="https://wforecorder.hrsd.gov.sa/Ultra/DynaAsp/vCRMQuery.aspx?sid=17014843" TargetMode="External"/><Relationship Id="rId10" Type="http://schemas.openxmlformats.org/officeDocument/2006/relationships/hyperlink" Target="https://wforecorder.hrsd.gov.sa/Ultra/DynaAsp/vCRMQuery.aspx?sid=16545619" TargetMode="External"/><Relationship Id="rId31" Type="http://schemas.openxmlformats.org/officeDocument/2006/relationships/hyperlink" Target="https://wforecorder.hrsd.gov.sa/Ultra/DynaAsp/vCRMQuery.aspx?sid=16919207" TargetMode="External"/><Relationship Id="rId52" Type="http://schemas.openxmlformats.org/officeDocument/2006/relationships/hyperlink" Target="https://wforecorder.hrsd.gov.sa/Ultra/DynaAsp/vCRMQuery.aspx?sid=16985873" TargetMode="External"/><Relationship Id="rId73" Type="http://schemas.openxmlformats.org/officeDocument/2006/relationships/hyperlink" Target="https://wforecorder.hrsd.gov.sa/Ultra/DynaAsp/vCRMQuery.aspx?sid=17006962" TargetMode="External"/><Relationship Id="rId78" Type="http://schemas.openxmlformats.org/officeDocument/2006/relationships/hyperlink" Target="https://wforecorder.hrsd.gov.sa/Ultra/DynaAsp/vCRMQuery.aspx?sid=16967366" TargetMode="External"/><Relationship Id="rId94" Type="http://schemas.openxmlformats.org/officeDocument/2006/relationships/hyperlink" Target="https://wforecorder.hrsd.gov.sa/Ultra/DynaAsp/vCRMQuery.aspx?sid=16755571" TargetMode="External"/><Relationship Id="rId99" Type="http://schemas.openxmlformats.org/officeDocument/2006/relationships/hyperlink" Target="https://wforecorder.hrsd.gov.sa/Ultra/DynaAsp/vCRMQuery.aspx?sid=16757313" TargetMode="External"/><Relationship Id="rId101" Type="http://schemas.openxmlformats.org/officeDocument/2006/relationships/hyperlink" Target="https://wforecorder.hrsd.gov.sa/Ultra/DynaAsp/vCRMQuery.aspx?sid=16757267" TargetMode="External"/><Relationship Id="rId122" Type="http://schemas.openxmlformats.org/officeDocument/2006/relationships/hyperlink" Target="https://wforecorder.hrsd.gov.sa/Ultra/DynaAsp/vCRMQuery.aspx?sid=16983503" TargetMode="External"/><Relationship Id="rId143" Type="http://schemas.openxmlformats.org/officeDocument/2006/relationships/hyperlink" Target="https://wforecorder.hrsd.gov.sa/Ultra/DynaAsp/vCRMQuery.aspx?sid=16919117" TargetMode="External"/><Relationship Id="rId148" Type="http://schemas.openxmlformats.org/officeDocument/2006/relationships/hyperlink" Target="https://wforecorder.hrsd.gov.sa/Ultra/DynaAsp/vCRMQuery.aspx?sid=16920102" TargetMode="External"/><Relationship Id="rId164" Type="http://schemas.openxmlformats.org/officeDocument/2006/relationships/hyperlink" Target="https://wforecorder.hrsd.gov.sa/Ultra/DynaAsp/vCRMQuery.aspx?sid=16545380" TargetMode="External"/><Relationship Id="rId169" Type="http://schemas.openxmlformats.org/officeDocument/2006/relationships/hyperlink" Target="https://wforecorder.hrsd.gov.sa/Ultra/DynaAsp/vCRMQuery.aspx?sid=16545291" TargetMode="External"/><Relationship Id="rId185" Type="http://schemas.openxmlformats.org/officeDocument/2006/relationships/hyperlink" Target="https://wforecorder.hrsd.gov.sa/Ultra/DynaAsp/vCRMQuery.aspx?sid=17010875" TargetMode="External"/><Relationship Id="rId4" Type="http://schemas.openxmlformats.org/officeDocument/2006/relationships/hyperlink" Target="https://wforecorder.hrsd.gov.sa/Ultra/DynaAsp/vCRMQuery.aspx?sid=16545296" TargetMode="External"/><Relationship Id="rId9" Type="http://schemas.openxmlformats.org/officeDocument/2006/relationships/hyperlink" Target="https://wforecorder.hrsd.gov.sa/Ultra/DynaAsp/vCRMQuery.aspx?sid=16545427" TargetMode="External"/><Relationship Id="rId180" Type="http://schemas.openxmlformats.org/officeDocument/2006/relationships/hyperlink" Target="https://wforecorder.hrsd.gov.sa/Ultra/DynaAsp/vCRMQuery.aspx?sid=16988842" TargetMode="External"/><Relationship Id="rId210" Type="http://schemas.openxmlformats.org/officeDocument/2006/relationships/hyperlink" Target="https://wforecorder.hrsd.gov.sa/Ultra/DynaAsp/vCRMQuery.aspx?sid=16757634" TargetMode="External"/><Relationship Id="rId215" Type="http://schemas.openxmlformats.org/officeDocument/2006/relationships/hyperlink" Target="https://wforecorder.hrsd.gov.sa/Ultra/DynaAsp/vCRMQuery.aspx?sid=16757267" TargetMode="External"/><Relationship Id="rId26" Type="http://schemas.openxmlformats.org/officeDocument/2006/relationships/hyperlink" Target="https://wforecorder.hrsd.gov.sa/Ultra/DynaAsp/vCRMQuery.aspx?sid=16920123" TargetMode="External"/><Relationship Id="rId47" Type="http://schemas.openxmlformats.org/officeDocument/2006/relationships/hyperlink" Target="https://wforecorder.hrsd.gov.sa/Ultra/DynaAsp/vCRMQuery.aspx?sid=17017463" TargetMode="External"/><Relationship Id="rId68" Type="http://schemas.openxmlformats.org/officeDocument/2006/relationships/hyperlink" Target="https://wforecorder.hrsd.gov.sa/Ultra/DynaAsp/vCRMQuery.aspx?sid=17017463" TargetMode="External"/><Relationship Id="rId89" Type="http://schemas.openxmlformats.org/officeDocument/2006/relationships/hyperlink" Target="https://wforecorder.hrsd.gov.sa/Ultra/DynaAsp/vCRMQuery.aspx?sid=16920123" TargetMode="External"/><Relationship Id="rId112" Type="http://schemas.openxmlformats.org/officeDocument/2006/relationships/hyperlink" Target="https://wforecorder.hrsd.gov.sa/Ultra/DynaAsp/vCRMQuery.aspx?sid=16545291" TargetMode="External"/><Relationship Id="rId133" Type="http://schemas.openxmlformats.org/officeDocument/2006/relationships/hyperlink" Target="https://wforecorder.hrsd.gov.sa/Ultra/DynaAsp/vCRMQuery.aspx?sid=16983490" TargetMode="External"/><Relationship Id="rId154" Type="http://schemas.openxmlformats.org/officeDocument/2006/relationships/hyperlink" Target="https://wforecorder.hrsd.gov.sa/Ultra/DynaAsp/vCRMQuery.aspx?sid=16757598" TargetMode="External"/><Relationship Id="rId175" Type="http://schemas.openxmlformats.org/officeDocument/2006/relationships/hyperlink" Target="https://wforecorder.hrsd.gov.sa/Ultra/DynaAsp/vCRMQuery.aspx?sid=16991672" TargetMode="External"/><Relationship Id="rId196" Type="http://schemas.openxmlformats.org/officeDocument/2006/relationships/hyperlink" Target="https://wforecorder.hrsd.gov.sa/Ultra/DynaAsp/vCRMQuery.aspx?sid=16973582" TargetMode="External"/><Relationship Id="rId200" Type="http://schemas.openxmlformats.org/officeDocument/2006/relationships/hyperlink" Target="https://wforecorder.hrsd.gov.sa/Ultra/DynaAsp/vCRMQuery.aspx?sid=16919117" TargetMode="External"/><Relationship Id="rId16" Type="http://schemas.openxmlformats.org/officeDocument/2006/relationships/hyperlink" Target="https://wforecorder.hrsd.gov.sa/Ultra/DynaAsp/vCRMQuery.aspx?sid=16757313" TargetMode="External"/><Relationship Id="rId221" Type="http://schemas.openxmlformats.org/officeDocument/2006/relationships/hyperlink" Target="https://wforecorder.hrsd.gov.sa/Ultra/DynaAsp/vCRMQuery.aspx?sid=16545380" TargetMode="External"/><Relationship Id="rId37" Type="http://schemas.openxmlformats.org/officeDocument/2006/relationships/hyperlink" Target="https://wforecorder.hrsd.gov.sa/Ultra/DynaAsp/vCRMQuery.aspx?sid=16967366" TargetMode="External"/><Relationship Id="rId58" Type="http://schemas.openxmlformats.org/officeDocument/2006/relationships/hyperlink" Target="https://wforecorder.hrsd.gov.sa/Ultra/DynaAsp/vCRMQuery.aspx?sid=16990081" TargetMode="External"/><Relationship Id="rId79" Type="http://schemas.openxmlformats.org/officeDocument/2006/relationships/hyperlink" Target="https://wforecorder.hrsd.gov.sa/Ultra/DynaAsp/vCRMQuery.aspx?sid=16969022" TargetMode="External"/><Relationship Id="rId102" Type="http://schemas.openxmlformats.org/officeDocument/2006/relationships/hyperlink" Target="https://wforecorder.hrsd.gov.sa/Ultra/DynaAsp/vCRMQuery.aspx?sid=16757250" TargetMode="External"/><Relationship Id="rId123" Type="http://schemas.openxmlformats.org/officeDocument/2006/relationships/hyperlink" Target="https://wforecorder.hrsd.gov.sa/Ultra/DynaAsp/vCRMQuery.aspx?sid=16988842" TargetMode="External"/><Relationship Id="rId144" Type="http://schemas.openxmlformats.org/officeDocument/2006/relationships/hyperlink" Target="https://wforecorder.hrsd.gov.sa/Ultra/DynaAsp/vCRMQuery.aspx?sid=16919084" TargetMode="External"/><Relationship Id="rId90" Type="http://schemas.openxmlformats.org/officeDocument/2006/relationships/hyperlink" Target="https://wforecorder.hrsd.gov.sa/Ultra/DynaAsp/vCRMQuery.aspx?sid=16920106" TargetMode="External"/><Relationship Id="rId165" Type="http://schemas.openxmlformats.org/officeDocument/2006/relationships/hyperlink" Target="https://wforecorder.hrsd.gov.sa/Ultra/DynaAsp/vCRMQuery.aspx?sid=16545354" TargetMode="External"/><Relationship Id="rId186" Type="http://schemas.openxmlformats.org/officeDocument/2006/relationships/hyperlink" Target="https://wforecorder.hrsd.gov.sa/Ultra/DynaAsp/vCRMQuery.aspx?sid=17008444" TargetMode="External"/><Relationship Id="rId211" Type="http://schemas.openxmlformats.org/officeDocument/2006/relationships/hyperlink" Target="https://wforecorder.hrsd.gov.sa/Ultra/DynaAsp/vCRMQuery.aspx?sid=16757598" TargetMode="External"/><Relationship Id="rId27" Type="http://schemas.openxmlformats.org/officeDocument/2006/relationships/hyperlink" Target="https://wforecorder.hrsd.gov.sa/Ultra/DynaAsp/vCRMQuery.aspx?sid=16920145" TargetMode="External"/><Relationship Id="rId48" Type="http://schemas.openxmlformats.org/officeDocument/2006/relationships/hyperlink" Target="https://wforecorder.hrsd.gov.sa/Ultra/DynaAsp/vCRMQuery.aspx?sid=17005897" TargetMode="External"/><Relationship Id="rId69" Type="http://schemas.openxmlformats.org/officeDocument/2006/relationships/hyperlink" Target="https://wforecorder.hrsd.gov.sa/Ultra/DynaAsp/vCRMQuery.aspx?sid=17008941" TargetMode="External"/><Relationship Id="rId113" Type="http://schemas.openxmlformats.org/officeDocument/2006/relationships/hyperlink" Target="https://wforecorder.hrsd.gov.sa/Ultra/DynaAsp/vCRMQuery.aspx?sid=16547525" TargetMode="External"/><Relationship Id="rId134" Type="http://schemas.openxmlformats.org/officeDocument/2006/relationships/hyperlink" Target="https://wforecorder.hrsd.gov.sa/Ultra/DynaAsp/vCRMQuery.aspx?sid=16966050" TargetMode="External"/><Relationship Id="rId80" Type="http://schemas.openxmlformats.org/officeDocument/2006/relationships/hyperlink" Target="https://wforecorder.hrsd.gov.sa/Ultra/DynaAsp/vCRMQuery.aspx?sid=16971175" TargetMode="External"/><Relationship Id="rId155" Type="http://schemas.openxmlformats.org/officeDocument/2006/relationships/hyperlink" Target="https://wforecorder.hrsd.gov.sa/Ultra/DynaAsp/vCRMQuery.aspx?sid=16757336" TargetMode="External"/><Relationship Id="rId176" Type="http://schemas.openxmlformats.org/officeDocument/2006/relationships/hyperlink" Target="https://wforecorder.hrsd.gov.sa/Ultra/DynaAsp/vCRMQuery.aspx?sid=16989400" TargetMode="External"/><Relationship Id="rId197" Type="http://schemas.openxmlformats.org/officeDocument/2006/relationships/hyperlink" Target="https://wforecorder.hrsd.gov.sa/Ultra/DynaAsp/vCRMQuery.aspx?sid=16973577" TargetMode="External"/><Relationship Id="rId201" Type="http://schemas.openxmlformats.org/officeDocument/2006/relationships/hyperlink" Target="https://wforecorder.hrsd.gov.sa/Ultra/DynaAsp/vCRMQuery.aspx?sid=16919084" TargetMode="External"/><Relationship Id="rId222" Type="http://schemas.openxmlformats.org/officeDocument/2006/relationships/hyperlink" Target="https://wforecorder.hrsd.gov.sa/Ultra/DynaAsp/vCRMQuery.aspx?sid=16545354" TargetMode="External"/><Relationship Id="rId17" Type="http://schemas.openxmlformats.org/officeDocument/2006/relationships/hyperlink" Target="https://wforecorder.hrsd.gov.sa/Ultra/DynaAsp/vCRMQuery.aspx?sid=16757336" TargetMode="External"/><Relationship Id="rId38" Type="http://schemas.openxmlformats.org/officeDocument/2006/relationships/hyperlink" Target="https://wforecorder.hrsd.gov.sa/Ultra/DynaAsp/vCRMQuery.aspx?sid=16966050" TargetMode="External"/><Relationship Id="rId59" Type="http://schemas.openxmlformats.org/officeDocument/2006/relationships/hyperlink" Target="https://wforecorder.hrsd.gov.sa/Ultra/DynaAsp/vCRMQuery.aspx?sid=16991726" TargetMode="External"/><Relationship Id="rId103" Type="http://schemas.openxmlformats.org/officeDocument/2006/relationships/hyperlink" Target="https://wforecorder.hrsd.gov.sa/Ultra/DynaAsp/vCRMQuery.aspx?sid=16757225" TargetMode="External"/><Relationship Id="rId124" Type="http://schemas.openxmlformats.org/officeDocument/2006/relationships/hyperlink" Target="https://wforecorder.hrsd.gov.sa/Ultra/DynaAsp/vCRMQuery.aspx?sid=17005897" TargetMode="External"/><Relationship Id="rId70" Type="http://schemas.openxmlformats.org/officeDocument/2006/relationships/hyperlink" Target="https://wforecorder.hrsd.gov.sa/Ultra/DynaAsp/vCRMQuery.aspx?sid=17014843" TargetMode="External"/><Relationship Id="rId91" Type="http://schemas.openxmlformats.org/officeDocument/2006/relationships/hyperlink" Target="https://wforecorder.hrsd.gov.sa/Ultra/DynaAsp/vCRMQuery.aspx?sid=16920102" TargetMode="External"/><Relationship Id="rId145" Type="http://schemas.openxmlformats.org/officeDocument/2006/relationships/hyperlink" Target="https://wforecorder.hrsd.gov.sa/Ultra/DynaAsp/vCRMQuery.aspx?sid=16920145" TargetMode="External"/><Relationship Id="rId166" Type="http://schemas.openxmlformats.org/officeDocument/2006/relationships/hyperlink" Target="https://wforecorder.hrsd.gov.sa/Ultra/DynaAsp/vCRMQuery.aspx?sid=16545329" TargetMode="External"/><Relationship Id="rId187" Type="http://schemas.openxmlformats.org/officeDocument/2006/relationships/hyperlink" Target="https://wforecorder.hrsd.gov.sa/Ultra/DynaAsp/vCRMQuery.aspx?sid=17006962" TargetMode="External"/><Relationship Id="rId1" Type="http://schemas.openxmlformats.org/officeDocument/2006/relationships/hyperlink" Target="https://wforecorder.hrsd.gov.sa/Ultra/DynaAsp/vCRMQuery.aspx?sid=16547947" TargetMode="External"/><Relationship Id="rId212" Type="http://schemas.openxmlformats.org/officeDocument/2006/relationships/hyperlink" Target="https://wforecorder.hrsd.gov.sa/Ultra/DynaAsp/vCRMQuery.aspx?sid=16757336" TargetMode="External"/><Relationship Id="rId28" Type="http://schemas.openxmlformats.org/officeDocument/2006/relationships/hyperlink" Target="https://wforecorder.hrsd.gov.sa/Ultra/DynaAsp/vCRMQuery.aspx?sid=16919084" TargetMode="External"/><Relationship Id="rId49" Type="http://schemas.openxmlformats.org/officeDocument/2006/relationships/hyperlink" Target="https://wforecorder.hrsd.gov.sa/Ultra/DynaAsp/vCRMQuery.aspx?sid=16988842" TargetMode="External"/><Relationship Id="rId114" Type="http://schemas.openxmlformats.org/officeDocument/2006/relationships/hyperlink" Target="https://wforecorder.hrsd.gov.sa/Ultra/DynaAsp/vCRMQuery.aspx?sid=16547947" TargetMode="External"/><Relationship Id="rId60" Type="http://schemas.openxmlformats.org/officeDocument/2006/relationships/hyperlink" Target="https://wforecorder.hrsd.gov.sa/Ultra/DynaAsp/vCRMQuery.aspx?sid=16991687" TargetMode="External"/><Relationship Id="rId81" Type="http://schemas.openxmlformats.org/officeDocument/2006/relationships/hyperlink" Target="https://wforecorder.hrsd.gov.sa/Ultra/DynaAsp/vCRMQuery.aspx?sid=16973869" TargetMode="External"/><Relationship Id="rId135" Type="http://schemas.openxmlformats.org/officeDocument/2006/relationships/hyperlink" Target="https://wforecorder.hrsd.gov.sa/Ultra/DynaAsp/vCRMQuery.aspx?sid=16967366" TargetMode="External"/><Relationship Id="rId156" Type="http://schemas.openxmlformats.org/officeDocument/2006/relationships/hyperlink" Target="https://wforecorder.hrsd.gov.sa/Ultra/DynaAsp/vCRMQuery.aspx?sid=16757313" TargetMode="External"/><Relationship Id="rId177" Type="http://schemas.openxmlformats.org/officeDocument/2006/relationships/hyperlink" Target="https://wforecorder.hrsd.gov.sa/Ultra/DynaAsp/vCRMQuery.aspx?sid=16985873" TargetMode="External"/><Relationship Id="rId198" Type="http://schemas.openxmlformats.org/officeDocument/2006/relationships/hyperlink" Target="https://wforecorder.hrsd.gov.sa/Ultra/DynaAsp/vCRMQuery.aspx?sid=16919207" TargetMode="External"/><Relationship Id="rId202" Type="http://schemas.openxmlformats.org/officeDocument/2006/relationships/hyperlink" Target="https://wforecorder.hrsd.gov.sa/Ultra/DynaAsp/vCRMQuery.aspx?sid=16920145" TargetMode="External"/><Relationship Id="rId223" Type="http://schemas.openxmlformats.org/officeDocument/2006/relationships/hyperlink" Target="https://wforecorder.hrsd.gov.sa/Ultra/DynaAsp/vCRMQuery.aspx?sid=16545329" TargetMode="External"/><Relationship Id="rId18" Type="http://schemas.openxmlformats.org/officeDocument/2006/relationships/hyperlink" Target="https://wforecorder.hrsd.gov.sa/Ultra/DynaAsp/vCRMQuery.aspx?sid=16757598" TargetMode="External"/><Relationship Id="rId39" Type="http://schemas.openxmlformats.org/officeDocument/2006/relationships/hyperlink" Target="https://wforecorder.hrsd.gov.sa/Ultra/DynaAsp/vCRMQuery.aspx?sid=16983490" TargetMode="External"/><Relationship Id="rId50" Type="http://schemas.openxmlformats.org/officeDocument/2006/relationships/hyperlink" Target="https://wforecorder.hrsd.gov.sa/Ultra/DynaAsp/vCRMQuery.aspx?sid=16983503" TargetMode="External"/><Relationship Id="rId104" Type="http://schemas.openxmlformats.org/officeDocument/2006/relationships/hyperlink" Target="https://wforecorder.hrsd.gov.sa/Ultra/DynaAsp/vCRMQuery.aspx?sid=16757203" TargetMode="External"/><Relationship Id="rId125" Type="http://schemas.openxmlformats.org/officeDocument/2006/relationships/hyperlink" Target="https://wforecorder.hrsd.gov.sa/Ultra/DynaAsp/vCRMQuery.aspx?sid=17017463" TargetMode="External"/><Relationship Id="rId146" Type="http://schemas.openxmlformats.org/officeDocument/2006/relationships/hyperlink" Target="https://wforecorder.hrsd.gov.sa/Ultra/DynaAsp/vCRMQuery.aspx?sid=16920123" TargetMode="External"/><Relationship Id="rId167" Type="http://schemas.openxmlformats.org/officeDocument/2006/relationships/hyperlink" Target="https://wforecorder.hrsd.gov.sa/Ultra/DynaAsp/vCRMQuery.aspx?sid=16545314" TargetMode="External"/><Relationship Id="rId188" Type="http://schemas.openxmlformats.org/officeDocument/2006/relationships/hyperlink" Target="https://wforecorder.hrsd.gov.sa/Ultra/DynaAsp/vCRMQuery.aspx?sid=17005494" TargetMode="External"/><Relationship Id="rId71" Type="http://schemas.openxmlformats.org/officeDocument/2006/relationships/hyperlink" Target="https://wforecorder.hrsd.gov.sa/Ultra/DynaAsp/vCRMQuery.aspx?sid=17010875" TargetMode="External"/><Relationship Id="rId92" Type="http://schemas.openxmlformats.org/officeDocument/2006/relationships/hyperlink" Target="https://wforecorder.hrsd.gov.sa/Ultra/DynaAsp/vCRMQuery.aspx?sid=16920090" TargetMode="External"/><Relationship Id="rId213" Type="http://schemas.openxmlformats.org/officeDocument/2006/relationships/hyperlink" Target="https://wforecorder.hrsd.gov.sa/Ultra/DynaAsp/vCRMQuery.aspx?sid=16757313" TargetMode="External"/><Relationship Id="rId2" Type="http://schemas.openxmlformats.org/officeDocument/2006/relationships/hyperlink" Target="https://wforecorder.hrsd.gov.sa/Ultra/DynaAsp/vCRMQuery.aspx?sid=16547525" TargetMode="External"/><Relationship Id="rId29" Type="http://schemas.openxmlformats.org/officeDocument/2006/relationships/hyperlink" Target="https://wforecorder.hrsd.gov.sa/Ultra/DynaAsp/vCRMQuery.aspx?sid=16919117" TargetMode="External"/><Relationship Id="rId40" Type="http://schemas.openxmlformats.org/officeDocument/2006/relationships/hyperlink" Target="https://wforecorder.hrsd.gov.sa/Ultra/DynaAsp/vCRMQuery.aspx?sid=17008574" TargetMode="External"/><Relationship Id="rId115" Type="http://schemas.openxmlformats.org/officeDocument/2006/relationships/hyperlink" Target="https://wforecorder.hrsd.gov.sa/Ultra/DynaAsp/vCRMQuery.aspx?sid=16990081" TargetMode="External"/><Relationship Id="rId136" Type="http://schemas.openxmlformats.org/officeDocument/2006/relationships/hyperlink" Target="https://wforecorder.hrsd.gov.sa/Ultra/DynaAsp/vCRMQuery.aspx?sid=16969022" TargetMode="External"/><Relationship Id="rId157" Type="http://schemas.openxmlformats.org/officeDocument/2006/relationships/hyperlink" Target="https://wforecorder.hrsd.gov.sa/Ultra/DynaAsp/vCRMQuery.aspx?sid=16757276" TargetMode="External"/><Relationship Id="rId178" Type="http://schemas.openxmlformats.org/officeDocument/2006/relationships/hyperlink" Target="https://wforecorder.hrsd.gov.sa/Ultra/DynaAsp/vCRMQuery.aspx?sid=16986370" TargetMode="External"/><Relationship Id="rId61" Type="http://schemas.openxmlformats.org/officeDocument/2006/relationships/hyperlink" Target="https://wforecorder.hrsd.gov.sa/Ultra/DynaAsp/vCRMQuery.aspx?sid=16991672" TargetMode="External"/><Relationship Id="rId82" Type="http://schemas.openxmlformats.org/officeDocument/2006/relationships/hyperlink" Target="https://wforecorder.hrsd.gov.sa/Ultra/DynaAsp/vCRMQuery.aspx?sid=16973582" TargetMode="External"/><Relationship Id="rId199" Type="http://schemas.openxmlformats.org/officeDocument/2006/relationships/hyperlink" Target="https://wforecorder.hrsd.gov.sa/Ultra/DynaAsp/vCRMQuery.aspx?sid=16919130" TargetMode="External"/><Relationship Id="rId203" Type="http://schemas.openxmlformats.org/officeDocument/2006/relationships/hyperlink" Target="https://wforecorder.hrsd.gov.sa/Ultra/DynaAsp/vCRMQuery.aspx?sid=16920123" TargetMode="External"/><Relationship Id="rId19" Type="http://schemas.openxmlformats.org/officeDocument/2006/relationships/hyperlink" Target="https://wforecorder.hrsd.gov.sa/Ultra/DynaAsp/vCRMQuery.aspx?sid=16757634" TargetMode="External"/><Relationship Id="rId224" Type="http://schemas.openxmlformats.org/officeDocument/2006/relationships/hyperlink" Target="https://wforecorder.hrsd.gov.sa/Ultra/DynaAsp/vCRMQuery.aspx?sid=16545314" TargetMode="External"/><Relationship Id="rId30" Type="http://schemas.openxmlformats.org/officeDocument/2006/relationships/hyperlink" Target="https://wforecorder.hrsd.gov.sa/Ultra/DynaAsp/vCRMQuery.aspx?sid=16919130" TargetMode="External"/><Relationship Id="rId105" Type="http://schemas.openxmlformats.org/officeDocument/2006/relationships/hyperlink" Target="https://wforecorder.hrsd.gov.sa/Ultra/DynaAsp/vCRMQuery.aspx?sid=16545619" TargetMode="External"/><Relationship Id="rId126" Type="http://schemas.openxmlformats.org/officeDocument/2006/relationships/hyperlink" Target="https://wforecorder.hrsd.gov.sa/Ultra/DynaAsp/vCRMQuery.aspx?sid=17008941" TargetMode="External"/><Relationship Id="rId147" Type="http://schemas.openxmlformats.org/officeDocument/2006/relationships/hyperlink" Target="https://wforecorder.hrsd.gov.sa/Ultra/DynaAsp/vCRMQuery.aspx?sid=16920106" TargetMode="External"/><Relationship Id="rId168" Type="http://schemas.openxmlformats.org/officeDocument/2006/relationships/hyperlink" Target="https://wforecorder.hrsd.gov.sa/Ultra/DynaAsp/vCRMQuery.aspx?sid=16545296" TargetMode="External"/><Relationship Id="rId51" Type="http://schemas.openxmlformats.org/officeDocument/2006/relationships/hyperlink" Target="https://wforecorder.hrsd.gov.sa/Ultra/DynaAsp/vCRMQuery.aspx?sid=16986370" TargetMode="External"/><Relationship Id="rId72" Type="http://schemas.openxmlformats.org/officeDocument/2006/relationships/hyperlink" Target="https://wforecorder.hrsd.gov.sa/Ultra/DynaAsp/vCRMQuery.aspx?sid=17008444" TargetMode="External"/><Relationship Id="rId93" Type="http://schemas.openxmlformats.org/officeDocument/2006/relationships/hyperlink" Target="https://wforecorder.hrsd.gov.sa/Ultra/DynaAsp/vCRMQuery.aspx?sid=16920895" TargetMode="External"/><Relationship Id="rId189" Type="http://schemas.openxmlformats.org/officeDocument/2006/relationships/hyperlink" Target="https://wforecorder.hrsd.gov.sa/Ultra/DynaAsp/vCRMQuery.aspx?sid=17008574" TargetMode="External"/><Relationship Id="rId3" Type="http://schemas.openxmlformats.org/officeDocument/2006/relationships/hyperlink" Target="https://wforecorder.hrsd.gov.sa/Ultra/DynaAsp/vCRMQuery.aspx?sid=16545291" TargetMode="External"/><Relationship Id="rId214" Type="http://schemas.openxmlformats.org/officeDocument/2006/relationships/hyperlink" Target="https://wforecorder.hrsd.gov.sa/Ultra/DynaAsp/vCRMQuery.aspx?sid=16757276" TargetMode="Externa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7BB8-B296-4CEF-9713-B00FF8E49707}">
  <sheetPr>
    <tabColor theme="5" tint="0.59999389629810485"/>
  </sheetPr>
  <dimension ref="A1"/>
  <sheetViews>
    <sheetView zoomScale="88" workbookViewId="0"/>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76D30-4AC1-4B3F-AE21-AA790982F4EF}">
  <sheetPr>
    <tabColor theme="5" tint="0.59999389629810485"/>
  </sheetPr>
  <dimension ref="A1"/>
  <sheetViews>
    <sheetView workbookViewId="0">
      <selection activeCell="B5" sqref="B5"/>
    </sheetView>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0E8F3-D5D5-4957-B0BF-C8F06962057B}">
  <sheetPr>
    <tabColor theme="5" tint="0.59999389629810485"/>
  </sheetPr>
  <dimension ref="B1:G30"/>
  <sheetViews>
    <sheetView workbookViewId="0">
      <selection activeCell="J16" sqref="J16"/>
    </sheetView>
  </sheetViews>
  <sheetFormatPr defaultRowHeight="14.4"/>
  <cols>
    <col min="2" max="2" width="12" customWidth="1"/>
    <col min="3" max="3" width="25" customWidth="1"/>
    <col min="4" max="4" width="20" customWidth="1"/>
    <col min="5" max="6" width="30" customWidth="1"/>
    <col min="7" max="7" width="10" customWidth="1"/>
  </cols>
  <sheetData>
    <row r="1" spans="2:7" ht="30" customHeight="1">
      <c r="B1" s="76" t="s">
        <v>371</v>
      </c>
      <c r="C1" s="77"/>
      <c r="D1" s="77"/>
      <c r="E1" s="77"/>
      <c r="F1" s="77"/>
      <c r="G1" s="77"/>
    </row>
    <row r="2" spans="2:7">
      <c r="B2" s="78" t="s">
        <v>372</v>
      </c>
      <c r="C2" s="77"/>
      <c r="D2" s="77"/>
      <c r="E2" s="77"/>
      <c r="F2" s="77"/>
      <c r="G2" s="77"/>
    </row>
    <row r="4" spans="2:7">
      <c r="B4" s="73" t="s">
        <v>373</v>
      </c>
      <c r="C4" s="73" t="s">
        <v>374</v>
      </c>
      <c r="D4" s="73" t="s">
        <v>375</v>
      </c>
      <c r="E4" s="73" t="s">
        <v>376</v>
      </c>
      <c r="F4" s="73" t="s">
        <v>377</v>
      </c>
      <c r="G4" s="73" t="s">
        <v>378</v>
      </c>
    </row>
    <row r="5" spans="2:7">
      <c r="B5" s="74" t="s">
        <v>379</v>
      </c>
      <c r="C5" s="74" t="s">
        <v>380</v>
      </c>
      <c r="D5" s="74" t="s">
        <v>6</v>
      </c>
      <c r="E5" s="74" t="s">
        <v>381</v>
      </c>
      <c r="F5" s="74" t="s">
        <v>382</v>
      </c>
      <c r="G5" s="74" t="s">
        <v>383</v>
      </c>
    </row>
    <row r="6" spans="2:7">
      <c r="B6" s="75" t="s">
        <v>384</v>
      </c>
      <c r="C6" s="75" t="s">
        <v>385</v>
      </c>
      <c r="D6" s="75" t="s">
        <v>386</v>
      </c>
      <c r="E6" s="75" t="s">
        <v>387</v>
      </c>
      <c r="F6" s="75" t="s">
        <v>388</v>
      </c>
      <c r="G6" s="75" t="s">
        <v>389</v>
      </c>
    </row>
    <row r="7" spans="2:7">
      <c r="B7" s="75" t="s">
        <v>390</v>
      </c>
      <c r="C7" s="75" t="s">
        <v>391</v>
      </c>
      <c r="D7" s="75" t="s">
        <v>392</v>
      </c>
      <c r="E7" s="75" t="s">
        <v>393</v>
      </c>
      <c r="F7" s="75" t="s">
        <v>394</v>
      </c>
      <c r="G7" s="75" t="s">
        <v>395</v>
      </c>
    </row>
    <row r="8" spans="2:7">
      <c r="B8" s="75" t="s">
        <v>390</v>
      </c>
      <c r="C8" s="75" t="s">
        <v>396</v>
      </c>
      <c r="D8" s="75" t="s">
        <v>392</v>
      </c>
      <c r="E8" s="75" t="s">
        <v>397</v>
      </c>
      <c r="F8" s="75" t="s">
        <v>398</v>
      </c>
      <c r="G8" s="75" t="s">
        <v>395</v>
      </c>
    </row>
    <row r="9" spans="2:7">
      <c r="B9" s="75" t="s">
        <v>390</v>
      </c>
      <c r="C9" s="75" t="s">
        <v>399</v>
      </c>
      <c r="D9" s="75" t="s">
        <v>392</v>
      </c>
      <c r="E9" s="75" t="s">
        <v>400</v>
      </c>
      <c r="F9" s="75" t="s">
        <v>401</v>
      </c>
      <c r="G9" s="75" t="s">
        <v>395</v>
      </c>
    </row>
    <row r="10" spans="2:7">
      <c r="B10" s="75" t="s">
        <v>402</v>
      </c>
      <c r="C10" s="75" t="s">
        <v>403</v>
      </c>
      <c r="D10" s="75" t="s">
        <v>404</v>
      </c>
      <c r="E10" s="75" t="s">
        <v>405</v>
      </c>
      <c r="F10" s="75" t="s">
        <v>406</v>
      </c>
      <c r="G10" s="75" t="s">
        <v>407</v>
      </c>
    </row>
    <row r="11" spans="2:7">
      <c r="B11" s="75" t="s">
        <v>402</v>
      </c>
      <c r="C11" s="75" t="s">
        <v>408</v>
      </c>
      <c r="D11" s="75" t="s">
        <v>404</v>
      </c>
      <c r="E11" s="75" t="s">
        <v>409</v>
      </c>
      <c r="F11" s="75" t="s">
        <v>410</v>
      </c>
      <c r="G11" s="75" t="s">
        <v>407</v>
      </c>
    </row>
    <row r="12" spans="2:7">
      <c r="B12" s="75" t="s">
        <v>402</v>
      </c>
      <c r="C12" s="75" t="s">
        <v>411</v>
      </c>
      <c r="D12" s="75" t="s">
        <v>404</v>
      </c>
      <c r="E12" s="75" t="s">
        <v>412</v>
      </c>
      <c r="F12" s="75" t="s">
        <v>413</v>
      </c>
      <c r="G12" s="75" t="s">
        <v>407</v>
      </c>
    </row>
    <row r="13" spans="2:7">
      <c r="B13" s="74" t="s">
        <v>414</v>
      </c>
      <c r="C13" s="74" t="s">
        <v>415</v>
      </c>
      <c r="D13" s="74" t="s">
        <v>6</v>
      </c>
      <c r="E13" s="74" t="s">
        <v>416</v>
      </c>
      <c r="F13" s="74" t="s">
        <v>417</v>
      </c>
      <c r="G13" s="74" t="s">
        <v>418</v>
      </c>
    </row>
    <row r="14" spans="2:7">
      <c r="B14" s="74" t="s">
        <v>414</v>
      </c>
      <c r="C14" s="74" t="s">
        <v>419</v>
      </c>
      <c r="D14" s="74" t="s">
        <v>6</v>
      </c>
      <c r="E14" s="74" t="s">
        <v>420</v>
      </c>
      <c r="F14" s="74" t="s">
        <v>421</v>
      </c>
      <c r="G14" s="74" t="s">
        <v>418</v>
      </c>
    </row>
    <row r="15" spans="2:7">
      <c r="B15" s="74" t="s">
        <v>414</v>
      </c>
      <c r="C15" s="74" t="s">
        <v>422</v>
      </c>
      <c r="D15" s="74" t="s">
        <v>6</v>
      </c>
      <c r="E15" s="74" t="s">
        <v>423</v>
      </c>
      <c r="F15" s="74" t="s">
        <v>424</v>
      </c>
      <c r="G15" s="74" t="s">
        <v>418</v>
      </c>
    </row>
    <row r="16" spans="2:7">
      <c r="B16" s="74" t="s">
        <v>414</v>
      </c>
      <c r="C16" s="74" t="s">
        <v>425</v>
      </c>
      <c r="D16" s="74" t="s">
        <v>6</v>
      </c>
      <c r="E16" s="74" t="s">
        <v>426</v>
      </c>
      <c r="F16" s="74" t="s">
        <v>427</v>
      </c>
      <c r="G16" s="74" t="s">
        <v>418</v>
      </c>
    </row>
    <row r="17" spans="2:7">
      <c r="B17" s="75" t="s">
        <v>428</v>
      </c>
      <c r="C17" s="75" t="s">
        <v>429</v>
      </c>
      <c r="D17" s="75" t="s">
        <v>404</v>
      </c>
      <c r="E17" s="75" t="s">
        <v>430</v>
      </c>
      <c r="F17" s="75" t="s">
        <v>431</v>
      </c>
      <c r="G17" s="75" t="s">
        <v>418</v>
      </c>
    </row>
    <row r="18" spans="2:7">
      <c r="B18" s="75" t="s">
        <v>428</v>
      </c>
      <c r="C18" s="75" t="s">
        <v>432</v>
      </c>
      <c r="D18" s="75" t="s">
        <v>404</v>
      </c>
      <c r="E18" s="75" t="s">
        <v>433</v>
      </c>
      <c r="F18" s="75" t="s">
        <v>434</v>
      </c>
      <c r="G18" s="75" t="s">
        <v>418</v>
      </c>
    </row>
    <row r="19" spans="2:7">
      <c r="B19" s="75" t="s">
        <v>435</v>
      </c>
      <c r="C19" s="75" t="s">
        <v>436</v>
      </c>
      <c r="D19" s="75" t="s">
        <v>392</v>
      </c>
      <c r="E19" s="75" t="s">
        <v>437</v>
      </c>
      <c r="F19" s="75" t="s">
        <v>438</v>
      </c>
      <c r="G19" s="75" t="s">
        <v>439</v>
      </c>
    </row>
    <row r="20" spans="2:7">
      <c r="B20" s="75" t="s">
        <v>440</v>
      </c>
      <c r="C20" s="75" t="s">
        <v>441</v>
      </c>
      <c r="D20" s="75" t="s">
        <v>442</v>
      </c>
      <c r="E20" s="75" t="s">
        <v>443</v>
      </c>
      <c r="F20" s="75" t="s">
        <v>444</v>
      </c>
      <c r="G20" s="75" t="s">
        <v>383</v>
      </c>
    </row>
    <row r="21" spans="2:7">
      <c r="B21" s="75" t="s">
        <v>440</v>
      </c>
      <c r="C21" s="75" t="s">
        <v>445</v>
      </c>
      <c r="D21" s="75" t="s">
        <v>442</v>
      </c>
      <c r="E21" s="75" t="s">
        <v>446</v>
      </c>
      <c r="F21" s="75" t="s">
        <v>447</v>
      </c>
      <c r="G21" s="75" t="s">
        <v>383</v>
      </c>
    </row>
    <row r="22" spans="2:7">
      <c r="B22" s="75" t="s">
        <v>440</v>
      </c>
      <c r="C22" s="75" t="s">
        <v>448</v>
      </c>
      <c r="D22" s="75" t="s">
        <v>442</v>
      </c>
      <c r="E22" s="75" t="s">
        <v>449</v>
      </c>
      <c r="F22" s="75" t="s">
        <v>450</v>
      </c>
      <c r="G22" s="75" t="s">
        <v>383</v>
      </c>
    </row>
    <row r="23" spans="2:7">
      <c r="B23" s="74" t="s">
        <v>451</v>
      </c>
      <c r="C23" s="74" t="s">
        <v>452</v>
      </c>
      <c r="D23" s="74" t="s">
        <v>292</v>
      </c>
      <c r="E23" s="74" t="s">
        <v>453</v>
      </c>
      <c r="F23" s="74" t="s">
        <v>454</v>
      </c>
      <c r="G23" s="74" t="s">
        <v>455</v>
      </c>
    </row>
    <row r="24" spans="2:7">
      <c r="B24" s="75" t="s">
        <v>456</v>
      </c>
      <c r="C24" s="75" t="s">
        <v>457</v>
      </c>
      <c r="D24" s="75" t="s">
        <v>386</v>
      </c>
      <c r="E24" s="75" t="s">
        <v>458</v>
      </c>
      <c r="F24" s="75" t="s">
        <v>459</v>
      </c>
      <c r="G24" s="75" t="s">
        <v>389</v>
      </c>
    </row>
    <row r="25" spans="2:7">
      <c r="B25" s="75" t="s">
        <v>460</v>
      </c>
      <c r="C25" s="75" t="s">
        <v>461</v>
      </c>
      <c r="D25" s="75" t="s">
        <v>404</v>
      </c>
      <c r="E25" s="75" t="s">
        <v>462</v>
      </c>
      <c r="F25" s="75" t="s">
        <v>463</v>
      </c>
      <c r="G25" s="75" t="s">
        <v>464</v>
      </c>
    </row>
    <row r="26" spans="2:7">
      <c r="B26" s="75" t="s">
        <v>460</v>
      </c>
      <c r="C26" s="75" t="s">
        <v>465</v>
      </c>
      <c r="D26" s="75" t="s">
        <v>392</v>
      </c>
      <c r="E26" s="75" t="s">
        <v>466</v>
      </c>
      <c r="F26" s="75" t="s">
        <v>467</v>
      </c>
      <c r="G26" s="75" t="s">
        <v>464</v>
      </c>
    </row>
    <row r="27" spans="2:7">
      <c r="B27" s="75" t="s">
        <v>460</v>
      </c>
      <c r="C27" s="75" t="s">
        <v>468</v>
      </c>
      <c r="D27" s="75" t="s">
        <v>469</v>
      </c>
      <c r="E27" s="75" t="s">
        <v>466</v>
      </c>
      <c r="F27" s="75" t="s">
        <v>470</v>
      </c>
      <c r="G27" s="75" t="s">
        <v>464</v>
      </c>
    </row>
    <row r="28" spans="2:7">
      <c r="B28" s="75" t="s">
        <v>471</v>
      </c>
      <c r="C28" s="75" t="s">
        <v>472</v>
      </c>
      <c r="D28" s="75" t="s">
        <v>300</v>
      </c>
      <c r="E28" s="75" t="s">
        <v>473</v>
      </c>
      <c r="F28" s="75" t="s">
        <v>474</v>
      </c>
      <c r="G28" s="75" t="s">
        <v>475</v>
      </c>
    </row>
    <row r="29" spans="2:7">
      <c r="B29" s="75" t="s">
        <v>471</v>
      </c>
      <c r="C29" s="75" t="s">
        <v>476</v>
      </c>
      <c r="D29" s="75" t="s">
        <v>477</v>
      </c>
      <c r="E29" s="75" t="s">
        <v>473</v>
      </c>
      <c r="F29" s="75" t="s">
        <v>478</v>
      </c>
      <c r="G29" s="75" t="s">
        <v>475</v>
      </c>
    </row>
    <row r="30" spans="2:7">
      <c r="B30" s="75" t="s">
        <v>471</v>
      </c>
      <c r="C30" s="75" t="s">
        <v>479</v>
      </c>
      <c r="D30" s="75" t="s">
        <v>469</v>
      </c>
      <c r="E30" s="75" t="s">
        <v>480</v>
      </c>
      <c r="F30" s="75" t="s">
        <v>481</v>
      </c>
      <c r="G30" s="75" t="s">
        <v>475</v>
      </c>
    </row>
  </sheetData>
  <mergeCells count="2">
    <mergeCell ref="B1:G1"/>
    <mergeCell ref="B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CDDAA-7AD0-4230-A556-6DE0659D55BE}">
  <sheetPr>
    <tabColor theme="5" tint="0.59999389629810485"/>
  </sheetPr>
  <dimension ref="A1:V1497"/>
  <sheetViews>
    <sheetView tabSelected="1" topLeftCell="I1" zoomScale="85" zoomScaleNormal="85" workbookViewId="0">
      <selection activeCell="D1" sqref="D1"/>
    </sheetView>
  </sheetViews>
  <sheetFormatPr defaultRowHeight="14.4"/>
  <cols>
    <col min="1" max="1" width="23.109375" style="1" customWidth="1"/>
    <col min="2" max="2" width="23.109375" style="57" customWidth="1"/>
    <col min="3" max="3" width="15.44140625" style="1" bestFit="1" customWidth="1"/>
    <col min="4" max="4" width="12.88671875" style="1" customWidth="1"/>
    <col min="5" max="5" width="23.5546875" style="1" bestFit="1" customWidth="1"/>
    <col min="6" max="6" width="18.6640625" style="5" customWidth="1"/>
    <col min="7" max="7" width="36.33203125" style="5" customWidth="1"/>
    <col min="8" max="8" width="31.44140625" style="6" bestFit="1" customWidth="1"/>
    <col min="9" max="9" width="11.44140625" style="5" bestFit="1" customWidth="1"/>
    <col min="10" max="10" width="91.5546875" style="5" customWidth="1"/>
    <col min="11" max="11" width="18" style="5" customWidth="1"/>
    <col min="12" max="12" width="12.5546875" style="1" bestFit="1" customWidth="1"/>
    <col min="13" max="13" width="75.21875" style="1" customWidth="1"/>
    <col min="14" max="14" width="73.44140625" style="1" bestFit="1" customWidth="1"/>
    <col min="15" max="16384" width="8.88671875" style="1"/>
  </cols>
  <sheetData>
    <row r="1" spans="1:13" s="2" customFormat="1" ht="15.6">
      <c r="A1" s="2" t="s">
        <v>0</v>
      </c>
      <c r="B1" s="2" t="s">
        <v>1</v>
      </c>
      <c r="C1" s="2" t="s">
        <v>2</v>
      </c>
      <c r="D1" s="2" t="s">
        <v>3</v>
      </c>
      <c r="E1" s="3" t="s">
        <v>4</v>
      </c>
      <c r="F1" s="3" t="s">
        <v>300</v>
      </c>
      <c r="G1" s="3" t="s">
        <v>5</v>
      </c>
      <c r="H1" s="4" t="s">
        <v>6</v>
      </c>
      <c r="I1" s="3" t="s">
        <v>230</v>
      </c>
      <c r="J1" s="3" t="s">
        <v>7</v>
      </c>
      <c r="K1" s="3" t="s">
        <v>8</v>
      </c>
      <c r="L1" s="2" t="s">
        <v>231</v>
      </c>
      <c r="M1" s="2" t="s">
        <v>292</v>
      </c>
    </row>
    <row r="2" spans="1:13">
      <c r="A2" s="58">
        <v>45839</v>
      </c>
      <c r="B2" s="59">
        <v>0.63214120370370375</v>
      </c>
      <c r="C2" s="59">
        <v>0.63680555555555551</v>
      </c>
      <c r="D2" s="59">
        <v>4.6643518518518518E-3</v>
      </c>
      <c r="E2" s="15" t="s">
        <v>111</v>
      </c>
      <c r="F2" s="60" t="s">
        <v>301</v>
      </c>
      <c r="G2" s="17" t="s">
        <v>112</v>
      </c>
      <c r="H2" s="18">
        <v>3</v>
      </c>
      <c r="I2" s="17" t="s">
        <v>10</v>
      </c>
      <c r="J2" s="17" t="s">
        <v>113</v>
      </c>
      <c r="K2" s="17" t="s">
        <v>114</v>
      </c>
      <c r="L2" s="61">
        <v>4</v>
      </c>
      <c r="M2" s="7" t="s">
        <v>115</v>
      </c>
    </row>
    <row r="3" spans="1:13">
      <c r="A3" s="58">
        <v>45839</v>
      </c>
      <c r="B3" s="59">
        <v>0.58212962962962966</v>
      </c>
      <c r="C3" s="59">
        <v>0.58363425925925927</v>
      </c>
      <c r="D3" s="59">
        <v>1.5046296296296296E-3</v>
      </c>
      <c r="E3" s="15" t="s">
        <v>111</v>
      </c>
      <c r="F3" s="60" t="s">
        <v>301</v>
      </c>
      <c r="G3" s="17" t="s">
        <v>26</v>
      </c>
      <c r="H3" s="18">
        <v>6</v>
      </c>
      <c r="I3" s="17" t="s">
        <v>10</v>
      </c>
      <c r="J3" s="17" t="s">
        <v>116</v>
      </c>
      <c r="K3" s="17" t="s">
        <v>114</v>
      </c>
      <c r="L3" s="61">
        <v>3</v>
      </c>
      <c r="M3" s="7" t="s">
        <v>117</v>
      </c>
    </row>
    <row r="4" spans="1:13">
      <c r="A4" s="58">
        <v>45839</v>
      </c>
      <c r="B4" s="59">
        <v>0.5819212962962963</v>
      </c>
      <c r="C4" s="59">
        <v>0.58328703703703699</v>
      </c>
      <c r="D4" s="59">
        <v>1.3657407407407407E-3</v>
      </c>
      <c r="E4" s="15" t="s">
        <v>118</v>
      </c>
      <c r="F4" s="60" t="s">
        <v>301</v>
      </c>
      <c r="G4" s="17" t="s">
        <v>26</v>
      </c>
      <c r="H4" s="18">
        <v>3</v>
      </c>
      <c r="I4" s="17" t="s">
        <v>24</v>
      </c>
      <c r="J4" s="17" t="s">
        <v>119</v>
      </c>
      <c r="K4" s="17" t="s">
        <v>114</v>
      </c>
      <c r="L4" s="61">
        <v>1</v>
      </c>
      <c r="M4" s="7" t="s">
        <v>120</v>
      </c>
    </row>
    <row r="5" spans="1:13">
      <c r="A5" s="58">
        <v>45839</v>
      </c>
      <c r="B5" s="59">
        <v>0.58171296296296293</v>
      </c>
      <c r="C5" s="59">
        <v>0.583587962962963</v>
      </c>
      <c r="D5" s="59">
        <v>1.8749999999999999E-3</v>
      </c>
      <c r="E5" s="15" t="s">
        <v>121</v>
      </c>
      <c r="F5" s="60" t="s">
        <v>301</v>
      </c>
      <c r="G5" s="17" t="s">
        <v>26</v>
      </c>
      <c r="H5" s="18">
        <v>6</v>
      </c>
      <c r="I5" s="17" t="s">
        <v>24</v>
      </c>
      <c r="J5" s="17" t="s">
        <v>122</v>
      </c>
      <c r="K5" s="17" t="s">
        <v>123</v>
      </c>
      <c r="L5" s="61">
        <v>1</v>
      </c>
      <c r="M5" s="7" t="s">
        <v>124</v>
      </c>
    </row>
    <row r="6" spans="1:13">
      <c r="A6" s="58">
        <v>45839</v>
      </c>
      <c r="B6" s="59">
        <v>0.57942129629629635</v>
      </c>
      <c r="C6" s="59">
        <v>0.59076388888888887</v>
      </c>
      <c r="D6" s="59">
        <v>1.1342592592592593E-2</v>
      </c>
      <c r="E6" s="15" t="s">
        <v>125</v>
      </c>
      <c r="F6" s="60" t="s">
        <v>302</v>
      </c>
      <c r="G6" s="17" t="s">
        <v>26</v>
      </c>
      <c r="H6" s="18">
        <v>3</v>
      </c>
      <c r="I6" s="17" t="s">
        <v>24</v>
      </c>
      <c r="J6" s="17" t="s">
        <v>126</v>
      </c>
      <c r="K6" s="17" t="s">
        <v>123</v>
      </c>
      <c r="L6" s="61">
        <v>1</v>
      </c>
      <c r="M6" s="7" t="s">
        <v>127</v>
      </c>
    </row>
    <row r="7" spans="1:13">
      <c r="A7" s="58">
        <v>45839</v>
      </c>
      <c r="B7" s="59">
        <v>0.57861111111111108</v>
      </c>
      <c r="C7" s="59">
        <v>0.57921296296296299</v>
      </c>
      <c r="D7" s="59">
        <v>6.018518518518519E-4</v>
      </c>
      <c r="E7" s="15" t="s">
        <v>128</v>
      </c>
      <c r="F7" s="60" t="s">
        <v>301</v>
      </c>
      <c r="G7" s="17" t="s">
        <v>26</v>
      </c>
      <c r="H7" s="18">
        <v>3</v>
      </c>
      <c r="I7" s="17" t="s">
        <v>24</v>
      </c>
      <c r="J7" s="17" t="s">
        <v>129</v>
      </c>
      <c r="K7" s="17" t="s">
        <v>123</v>
      </c>
      <c r="L7" s="61">
        <v>2</v>
      </c>
      <c r="M7" s="7" t="s">
        <v>130</v>
      </c>
    </row>
    <row r="8" spans="1:13">
      <c r="A8" s="58">
        <v>45839</v>
      </c>
      <c r="B8" s="59">
        <v>0.57843750000000005</v>
      </c>
      <c r="C8" s="59">
        <v>0.58354166666666663</v>
      </c>
      <c r="D8" s="59">
        <v>5.1041666666666666E-3</v>
      </c>
      <c r="E8" s="15" t="s">
        <v>121</v>
      </c>
      <c r="F8" s="60" t="s">
        <v>301</v>
      </c>
      <c r="G8" s="17" t="s">
        <v>112</v>
      </c>
      <c r="H8" s="18">
        <v>6</v>
      </c>
      <c r="I8" s="17" t="s">
        <v>24</v>
      </c>
      <c r="J8" s="17" t="s">
        <v>131</v>
      </c>
      <c r="K8" s="17" t="s">
        <v>123</v>
      </c>
      <c r="L8" s="61">
        <v>1</v>
      </c>
      <c r="M8" s="7" t="s">
        <v>132</v>
      </c>
    </row>
    <row r="9" spans="1:13">
      <c r="A9" s="58">
        <v>45839</v>
      </c>
      <c r="B9" s="59">
        <v>0.5756944444444444</v>
      </c>
      <c r="C9" s="59">
        <v>0.58368055555555554</v>
      </c>
      <c r="D9" s="59">
        <v>7.9861111111111105E-3</v>
      </c>
      <c r="E9" s="15" t="s">
        <v>133</v>
      </c>
      <c r="F9" s="60" t="s">
        <v>301</v>
      </c>
      <c r="G9" s="17" t="s">
        <v>112</v>
      </c>
      <c r="H9" s="18">
        <v>3</v>
      </c>
      <c r="I9" s="17" t="s">
        <v>24</v>
      </c>
      <c r="J9" s="17" t="s">
        <v>134</v>
      </c>
      <c r="K9" s="17" t="s">
        <v>123</v>
      </c>
      <c r="L9" s="61">
        <v>1</v>
      </c>
      <c r="M9" s="7" t="s">
        <v>135</v>
      </c>
    </row>
    <row r="10" spans="1:13">
      <c r="A10" s="58">
        <v>45839</v>
      </c>
      <c r="B10" s="59">
        <v>0.57543981481481477</v>
      </c>
      <c r="C10" s="59">
        <v>0.58806712962962959</v>
      </c>
      <c r="D10" s="59">
        <v>1.2627314814814815E-2</v>
      </c>
      <c r="E10" s="15" t="s">
        <v>121</v>
      </c>
      <c r="F10" s="60" t="s">
        <v>301</v>
      </c>
      <c r="G10" s="17" t="s">
        <v>112</v>
      </c>
      <c r="H10" s="18">
        <v>6</v>
      </c>
      <c r="I10" s="17" t="s">
        <v>10</v>
      </c>
      <c r="J10" s="17" t="s">
        <v>136</v>
      </c>
      <c r="K10" s="17" t="s">
        <v>137</v>
      </c>
      <c r="L10" s="61">
        <v>1</v>
      </c>
      <c r="M10" s="7" t="s">
        <v>138</v>
      </c>
    </row>
    <row r="11" spans="1:13">
      <c r="A11" s="58">
        <v>45839</v>
      </c>
      <c r="B11" s="59">
        <v>0.57524305555555555</v>
      </c>
      <c r="C11" s="59">
        <v>0.58387731481481486</v>
      </c>
      <c r="D11" s="59">
        <v>8.6342592592592599E-3</v>
      </c>
      <c r="E11" s="15" t="s">
        <v>121</v>
      </c>
      <c r="F11" s="60" t="s">
        <v>301</v>
      </c>
      <c r="G11" s="17" t="s">
        <v>139</v>
      </c>
      <c r="H11" s="18">
        <v>6</v>
      </c>
      <c r="I11" s="17" t="s">
        <v>24</v>
      </c>
      <c r="J11" s="17" t="s">
        <v>140</v>
      </c>
      <c r="K11" s="17" t="s">
        <v>137</v>
      </c>
      <c r="L11" s="61">
        <v>1</v>
      </c>
      <c r="M11" s="7" t="s">
        <v>141</v>
      </c>
    </row>
    <row r="12" spans="1:13">
      <c r="A12" s="58">
        <v>45839</v>
      </c>
      <c r="B12" s="59">
        <v>0.57458333333333333</v>
      </c>
      <c r="C12" s="59">
        <v>0.58322916666666669</v>
      </c>
      <c r="D12" s="59">
        <v>8.6458333333333335E-3</v>
      </c>
      <c r="E12" s="15" t="s">
        <v>121</v>
      </c>
      <c r="F12" s="60" t="s">
        <v>301</v>
      </c>
      <c r="G12" s="17" t="s">
        <v>26</v>
      </c>
      <c r="H12" s="18">
        <v>7</v>
      </c>
      <c r="I12" s="17" t="s">
        <v>10</v>
      </c>
      <c r="J12" s="17" t="s">
        <v>142</v>
      </c>
      <c r="K12" s="17" t="s">
        <v>137</v>
      </c>
      <c r="L12" s="61">
        <v>2</v>
      </c>
      <c r="M12" s="7" t="s">
        <v>143</v>
      </c>
    </row>
    <row r="13" spans="1:13">
      <c r="A13" s="58">
        <v>45839</v>
      </c>
      <c r="B13" s="59">
        <v>0.57415509259259256</v>
      </c>
      <c r="C13" s="59">
        <v>0.58142361111111107</v>
      </c>
      <c r="D13" s="59">
        <v>7.2685185185185188E-3</v>
      </c>
      <c r="E13" s="15" t="s">
        <v>111</v>
      </c>
      <c r="F13" s="60" t="s">
        <v>301</v>
      </c>
      <c r="G13" s="17" t="s">
        <v>112</v>
      </c>
      <c r="H13" s="18">
        <v>3</v>
      </c>
      <c r="I13" s="17" t="s">
        <v>10</v>
      </c>
      <c r="J13" s="17" t="s">
        <v>144</v>
      </c>
      <c r="K13" s="17" t="s">
        <v>137</v>
      </c>
      <c r="L13" s="61">
        <v>1</v>
      </c>
      <c r="M13" s="7" t="s">
        <v>145</v>
      </c>
    </row>
    <row r="14" spans="1:13">
      <c r="A14" s="58">
        <v>45839</v>
      </c>
      <c r="B14" s="59">
        <v>0.5738657407407407</v>
      </c>
      <c r="C14" s="59">
        <v>0.5838888888888889</v>
      </c>
      <c r="D14" s="59">
        <v>1.0023148148148147E-2</v>
      </c>
      <c r="E14" s="15" t="s">
        <v>146</v>
      </c>
      <c r="F14" s="60" t="s">
        <v>302</v>
      </c>
      <c r="G14" s="17" t="s">
        <v>26</v>
      </c>
      <c r="H14" s="18">
        <v>3</v>
      </c>
      <c r="I14" s="17" t="s">
        <v>10</v>
      </c>
      <c r="J14" s="17" t="s">
        <v>147</v>
      </c>
      <c r="K14" s="17" t="s">
        <v>114</v>
      </c>
      <c r="L14" s="61">
        <v>4</v>
      </c>
      <c r="M14" s="7" t="s">
        <v>148</v>
      </c>
    </row>
    <row r="15" spans="1:13">
      <c r="A15" s="58">
        <v>45839</v>
      </c>
      <c r="B15" s="59">
        <v>0.57322916666666668</v>
      </c>
      <c r="C15" s="59">
        <v>0.58616898148148144</v>
      </c>
      <c r="D15" s="59">
        <v>1.2939814814814815E-2</v>
      </c>
      <c r="E15" s="15" t="s">
        <v>149</v>
      </c>
      <c r="F15" s="60" t="s">
        <v>302</v>
      </c>
      <c r="G15" s="17" t="s">
        <v>26</v>
      </c>
      <c r="H15" s="18">
        <v>3</v>
      </c>
      <c r="I15" s="17" t="s">
        <v>10</v>
      </c>
      <c r="J15" s="17" t="s">
        <v>150</v>
      </c>
      <c r="K15" s="17" t="s">
        <v>137</v>
      </c>
      <c r="L15" s="61">
        <v>1</v>
      </c>
      <c r="M15" s="7" t="s">
        <v>151</v>
      </c>
    </row>
    <row r="16" spans="1:13">
      <c r="A16" s="58">
        <v>45839</v>
      </c>
      <c r="B16" s="59">
        <v>0.5727430555555556</v>
      </c>
      <c r="C16" s="59">
        <v>0.58422453703703703</v>
      </c>
      <c r="D16" s="59">
        <v>1.1481481481481481E-2</v>
      </c>
      <c r="E16" s="15" t="s">
        <v>146</v>
      </c>
      <c r="F16" s="60" t="s">
        <v>302</v>
      </c>
      <c r="G16" s="17" t="s">
        <v>26</v>
      </c>
      <c r="H16" s="18">
        <v>3</v>
      </c>
      <c r="I16" s="17" t="s">
        <v>10</v>
      </c>
      <c r="J16" s="17" t="s">
        <v>152</v>
      </c>
      <c r="K16" s="17" t="s">
        <v>137</v>
      </c>
      <c r="L16" s="61">
        <v>2</v>
      </c>
      <c r="M16" s="7" t="s">
        <v>153</v>
      </c>
    </row>
    <row r="17" spans="1:13">
      <c r="A17" s="58">
        <v>45840</v>
      </c>
      <c r="B17" s="59">
        <v>0.5886689814814815</v>
      </c>
      <c r="C17" s="59">
        <v>0.59045138888888893</v>
      </c>
      <c r="D17" s="59">
        <v>1.7824074074074075E-3</v>
      </c>
      <c r="E17" s="15" t="s">
        <v>111</v>
      </c>
      <c r="F17" s="60" t="s">
        <v>301</v>
      </c>
      <c r="G17" s="17" t="s">
        <v>112</v>
      </c>
      <c r="H17" s="18">
        <v>6</v>
      </c>
      <c r="I17" s="17" t="s">
        <v>10</v>
      </c>
      <c r="J17" s="17" t="s">
        <v>154</v>
      </c>
      <c r="K17" s="17" t="s">
        <v>137</v>
      </c>
      <c r="L17" s="61">
        <v>3</v>
      </c>
      <c r="M17" s="7" t="s">
        <v>155</v>
      </c>
    </row>
    <row r="18" spans="1:13">
      <c r="A18" s="58">
        <v>45840</v>
      </c>
      <c r="B18" s="59">
        <v>0.57789351851851856</v>
      </c>
      <c r="C18" s="59">
        <v>0.58357638888888885</v>
      </c>
      <c r="D18" s="59">
        <v>5.6828703703703702E-3</v>
      </c>
      <c r="E18" s="15" t="s">
        <v>156</v>
      </c>
      <c r="F18" s="60" t="s">
        <v>305</v>
      </c>
      <c r="G18" s="17" t="s">
        <v>112</v>
      </c>
      <c r="H18" s="18">
        <v>6</v>
      </c>
      <c r="I18" s="17" t="s">
        <v>10</v>
      </c>
      <c r="J18" s="17" t="s">
        <v>157</v>
      </c>
      <c r="K18" s="17" t="s">
        <v>114</v>
      </c>
      <c r="L18" s="61">
        <v>2</v>
      </c>
      <c r="M18" s="7" t="s">
        <v>158</v>
      </c>
    </row>
    <row r="19" spans="1:13">
      <c r="A19" s="58">
        <v>45840</v>
      </c>
      <c r="B19" s="59">
        <v>0.57234953703703706</v>
      </c>
      <c r="C19" s="59">
        <v>0.57740740740740737</v>
      </c>
      <c r="D19" s="59">
        <v>5.0578703703703706E-3</v>
      </c>
      <c r="E19" s="15" t="s">
        <v>159</v>
      </c>
      <c r="F19" s="60" t="s">
        <v>313</v>
      </c>
      <c r="G19" s="17" t="s">
        <v>26</v>
      </c>
      <c r="H19" s="18">
        <v>10</v>
      </c>
      <c r="I19" s="17" t="s">
        <v>24</v>
      </c>
      <c r="J19" s="17" t="s">
        <v>160</v>
      </c>
      <c r="K19" s="17" t="s">
        <v>114</v>
      </c>
      <c r="L19" s="61">
        <v>3</v>
      </c>
      <c r="M19" s="7" t="s">
        <v>161</v>
      </c>
    </row>
    <row r="20" spans="1:13">
      <c r="A20" s="58">
        <v>45840</v>
      </c>
      <c r="B20" s="59">
        <v>0.57215277777777773</v>
      </c>
      <c r="C20" s="59">
        <v>0.58199074074074075</v>
      </c>
      <c r="D20" s="59">
        <v>9.8379629629629633E-3</v>
      </c>
      <c r="E20" s="15" t="s">
        <v>111</v>
      </c>
      <c r="F20" s="60" t="s">
        <v>301</v>
      </c>
      <c r="G20" s="17" t="s">
        <v>26</v>
      </c>
      <c r="H20" s="18">
        <v>7</v>
      </c>
      <c r="I20" s="17" t="s">
        <v>10</v>
      </c>
      <c r="J20" s="17" t="s">
        <v>162</v>
      </c>
      <c r="K20" s="17" t="s">
        <v>114</v>
      </c>
      <c r="L20" s="61">
        <v>1</v>
      </c>
      <c r="M20" s="7" t="s">
        <v>163</v>
      </c>
    </row>
    <row r="21" spans="1:13">
      <c r="A21" s="58">
        <v>45840</v>
      </c>
      <c r="B21" s="59">
        <v>0.57207175925925924</v>
      </c>
      <c r="C21" s="59">
        <v>0.59719907407407402</v>
      </c>
      <c r="D21" s="59">
        <v>2.5127314814814814E-2</v>
      </c>
      <c r="E21" s="15" t="s">
        <v>125</v>
      </c>
      <c r="F21" s="60" t="s">
        <v>302</v>
      </c>
      <c r="G21" s="17" t="s">
        <v>112</v>
      </c>
      <c r="H21" s="18">
        <v>3</v>
      </c>
      <c r="I21" s="17" t="s">
        <v>10</v>
      </c>
      <c r="J21" s="17" t="s">
        <v>164</v>
      </c>
      <c r="K21" s="17" t="s">
        <v>114</v>
      </c>
      <c r="L21" s="61">
        <v>1</v>
      </c>
      <c r="M21" s="7" t="s">
        <v>165</v>
      </c>
    </row>
    <row r="22" spans="1:13">
      <c r="A22" s="58">
        <v>45840</v>
      </c>
      <c r="B22" s="59">
        <v>0.57142361111111106</v>
      </c>
      <c r="C22" s="59">
        <v>0.57626157407407408</v>
      </c>
      <c r="D22" s="59">
        <v>4.8379629629629632E-3</v>
      </c>
      <c r="E22" s="15" t="s">
        <v>111</v>
      </c>
      <c r="F22" s="60" t="s">
        <v>301</v>
      </c>
      <c r="G22" s="17" t="s">
        <v>26</v>
      </c>
      <c r="H22" s="18">
        <v>3</v>
      </c>
      <c r="I22" s="17" t="s">
        <v>10</v>
      </c>
      <c r="J22" s="17" t="s">
        <v>166</v>
      </c>
      <c r="K22" s="17" t="s">
        <v>114</v>
      </c>
      <c r="L22" s="61">
        <v>1</v>
      </c>
      <c r="M22" s="7" t="s">
        <v>167</v>
      </c>
    </row>
    <row r="23" spans="1:13">
      <c r="A23" s="58">
        <v>45840</v>
      </c>
      <c r="B23" s="59">
        <v>0.57092592592592595</v>
      </c>
      <c r="C23" s="59">
        <v>0.58898148148148144</v>
      </c>
      <c r="D23" s="59">
        <v>1.8055555555555554E-2</v>
      </c>
      <c r="E23" s="15" t="s">
        <v>118</v>
      </c>
      <c r="F23" s="60" t="s">
        <v>301</v>
      </c>
      <c r="G23" s="17" t="s">
        <v>112</v>
      </c>
      <c r="H23" s="18">
        <v>3</v>
      </c>
      <c r="I23" s="17" t="s">
        <v>24</v>
      </c>
      <c r="J23" s="17" t="s">
        <v>168</v>
      </c>
      <c r="K23" s="17" t="s">
        <v>114</v>
      </c>
      <c r="L23" s="61">
        <v>2</v>
      </c>
      <c r="M23" s="7" t="s">
        <v>169</v>
      </c>
    </row>
    <row r="24" spans="1:13">
      <c r="A24" s="58">
        <v>45841</v>
      </c>
      <c r="B24" s="59">
        <v>0.57361111111111107</v>
      </c>
      <c r="C24" s="59">
        <v>0.58333333333333337</v>
      </c>
      <c r="D24" s="59">
        <v>9.7569444444444448E-3</v>
      </c>
      <c r="E24" s="15" t="s">
        <v>170</v>
      </c>
      <c r="F24" s="60" t="s">
        <v>302</v>
      </c>
      <c r="G24" s="17" t="s">
        <v>112</v>
      </c>
      <c r="H24" s="18">
        <v>7</v>
      </c>
      <c r="I24" s="17" t="s">
        <v>24</v>
      </c>
      <c r="J24" s="17" t="s">
        <v>171</v>
      </c>
      <c r="K24" s="17" t="s">
        <v>114</v>
      </c>
      <c r="L24" s="61">
        <v>1</v>
      </c>
      <c r="M24" s="7" t="s">
        <v>172</v>
      </c>
    </row>
    <row r="25" spans="1:13">
      <c r="A25" s="58">
        <v>45841</v>
      </c>
      <c r="B25" s="59">
        <v>0.57152777777777775</v>
      </c>
      <c r="C25" s="59">
        <v>0.5805555555555556</v>
      </c>
      <c r="D25" s="59">
        <v>9.1203703703703707E-3</v>
      </c>
      <c r="E25" s="15" t="s">
        <v>159</v>
      </c>
      <c r="F25" s="60" t="s">
        <v>313</v>
      </c>
      <c r="G25" s="17" t="s">
        <v>112</v>
      </c>
      <c r="H25" s="18">
        <v>7</v>
      </c>
      <c r="I25" s="17" t="s">
        <v>24</v>
      </c>
      <c r="J25" s="17" t="s">
        <v>173</v>
      </c>
      <c r="K25" s="17" t="s">
        <v>137</v>
      </c>
      <c r="L25" s="61">
        <v>1</v>
      </c>
      <c r="M25" s="7" t="s">
        <v>174</v>
      </c>
    </row>
    <row r="26" spans="1:13">
      <c r="A26" s="58">
        <v>45841</v>
      </c>
      <c r="B26" s="59">
        <v>0.56874999999999998</v>
      </c>
      <c r="C26" s="59">
        <v>0.57916666666666672</v>
      </c>
      <c r="D26" s="59">
        <v>1.0081018518518519E-2</v>
      </c>
      <c r="E26" s="15" t="s">
        <v>111</v>
      </c>
      <c r="F26" s="60" t="s">
        <v>301</v>
      </c>
      <c r="G26" s="17" t="s">
        <v>112</v>
      </c>
      <c r="H26" s="18">
        <v>3</v>
      </c>
      <c r="I26" s="17" t="s">
        <v>24</v>
      </c>
      <c r="J26" s="17" t="s">
        <v>175</v>
      </c>
      <c r="K26" s="17" t="s">
        <v>137</v>
      </c>
      <c r="L26" s="61">
        <v>2</v>
      </c>
      <c r="M26" s="7" t="s">
        <v>176</v>
      </c>
    </row>
    <row r="27" spans="1:13">
      <c r="A27" s="58">
        <v>45841</v>
      </c>
      <c r="B27" s="59">
        <v>0.56527777777777777</v>
      </c>
      <c r="C27" s="59">
        <v>0.58611111111111114</v>
      </c>
      <c r="D27" s="59">
        <v>2.0162037037037037E-2</v>
      </c>
      <c r="E27" s="15" t="s">
        <v>111</v>
      </c>
      <c r="F27" s="60" t="s">
        <v>301</v>
      </c>
      <c r="G27" s="17" t="s">
        <v>112</v>
      </c>
      <c r="H27" s="18">
        <v>7</v>
      </c>
      <c r="I27" s="17" t="s">
        <v>24</v>
      </c>
      <c r="J27" s="17" t="s">
        <v>177</v>
      </c>
      <c r="K27" s="17" t="s">
        <v>137</v>
      </c>
      <c r="L27" s="61">
        <v>3</v>
      </c>
      <c r="M27" s="7" t="s">
        <v>178</v>
      </c>
    </row>
    <row r="28" spans="1:13">
      <c r="A28" s="58">
        <v>45841</v>
      </c>
      <c r="B28" s="59">
        <v>0.56527777777777777</v>
      </c>
      <c r="C28" s="59">
        <v>0.58333333333333337</v>
      </c>
      <c r="D28" s="59">
        <v>1.8530092592592591E-2</v>
      </c>
      <c r="E28" s="15" t="s">
        <v>121</v>
      </c>
      <c r="F28" s="60" t="s">
        <v>301</v>
      </c>
      <c r="G28" s="17" t="s">
        <v>112</v>
      </c>
      <c r="H28" s="18">
        <v>3</v>
      </c>
      <c r="I28" s="17" t="s">
        <v>24</v>
      </c>
      <c r="J28" s="17" t="s">
        <v>179</v>
      </c>
      <c r="K28" s="17" t="s">
        <v>137</v>
      </c>
      <c r="L28" s="61">
        <v>2</v>
      </c>
      <c r="M28" s="7" t="s">
        <v>180</v>
      </c>
    </row>
    <row r="29" spans="1:13">
      <c r="A29" s="58">
        <v>45841</v>
      </c>
      <c r="B29" s="59">
        <v>0.56319444444444444</v>
      </c>
      <c r="C29" s="59">
        <v>0.58333333333333337</v>
      </c>
      <c r="D29" s="59">
        <v>2.0243055555555556E-2</v>
      </c>
      <c r="E29" s="15" t="s">
        <v>118</v>
      </c>
      <c r="F29" s="60" t="s">
        <v>301</v>
      </c>
      <c r="G29" s="17" t="s">
        <v>112</v>
      </c>
      <c r="H29" s="18">
        <v>7</v>
      </c>
      <c r="I29" s="17" t="s">
        <v>24</v>
      </c>
      <c r="J29" s="17" t="s">
        <v>181</v>
      </c>
      <c r="K29" s="17" t="s">
        <v>137</v>
      </c>
      <c r="L29" s="61">
        <v>3</v>
      </c>
      <c r="M29" s="7" t="s">
        <v>182</v>
      </c>
    </row>
    <row r="30" spans="1:13">
      <c r="A30" s="58">
        <v>45841</v>
      </c>
      <c r="B30" s="59">
        <v>0.5625</v>
      </c>
      <c r="C30" s="59">
        <v>0.61527777777777781</v>
      </c>
      <c r="D30" s="59">
        <v>5.303240740740741E-2</v>
      </c>
      <c r="E30" s="15" t="s">
        <v>121</v>
      </c>
      <c r="F30" s="60" t="s">
        <v>301</v>
      </c>
      <c r="G30" s="17" t="s">
        <v>112</v>
      </c>
      <c r="H30" s="18">
        <v>6</v>
      </c>
      <c r="I30" s="17" t="s">
        <v>10</v>
      </c>
      <c r="J30" s="17" t="s">
        <v>183</v>
      </c>
      <c r="K30" s="17" t="s">
        <v>137</v>
      </c>
      <c r="L30" s="61">
        <v>1</v>
      </c>
      <c r="M30" s="7" t="s">
        <v>184</v>
      </c>
    </row>
    <row r="31" spans="1:13">
      <c r="A31" s="58">
        <v>45841</v>
      </c>
      <c r="B31" s="59">
        <v>0.56180555555555556</v>
      </c>
      <c r="C31" s="59">
        <v>0.56180555555555556</v>
      </c>
      <c r="D31" s="59">
        <v>9.2592592592592588E-5</v>
      </c>
      <c r="E31" s="15" t="s">
        <v>111</v>
      </c>
      <c r="F31" s="60" t="s">
        <v>301</v>
      </c>
      <c r="G31" s="17" t="s">
        <v>112</v>
      </c>
      <c r="H31" s="18">
        <v>3</v>
      </c>
      <c r="I31" s="17" t="s">
        <v>10</v>
      </c>
      <c r="J31" s="17" t="s">
        <v>185</v>
      </c>
      <c r="K31" s="17" t="s">
        <v>137</v>
      </c>
      <c r="L31" s="61">
        <v>1</v>
      </c>
      <c r="M31" s="7" t="s">
        <v>186</v>
      </c>
    </row>
    <row r="32" spans="1:13">
      <c r="A32" s="58">
        <v>45841</v>
      </c>
      <c r="B32" s="59">
        <v>0.56041666666666667</v>
      </c>
      <c r="C32" s="59">
        <v>0.56944444444444442</v>
      </c>
      <c r="D32" s="59">
        <v>9.1666666666666667E-3</v>
      </c>
      <c r="E32" s="15" t="s">
        <v>159</v>
      </c>
      <c r="F32" s="60" t="s">
        <v>313</v>
      </c>
      <c r="G32" s="17" t="s">
        <v>112</v>
      </c>
      <c r="H32" s="18">
        <v>7</v>
      </c>
      <c r="I32" s="17" t="s">
        <v>10</v>
      </c>
      <c r="J32" s="17" t="s">
        <v>187</v>
      </c>
      <c r="K32" s="17" t="s">
        <v>123</v>
      </c>
      <c r="L32" s="61">
        <v>1</v>
      </c>
      <c r="M32" s="7" t="s">
        <v>188</v>
      </c>
    </row>
    <row r="33" spans="1:13">
      <c r="A33" s="58">
        <v>45841</v>
      </c>
      <c r="B33" s="59">
        <v>0.55902777777777779</v>
      </c>
      <c r="C33" s="59">
        <v>0.57291666666666663</v>
      </c>
      <c r="D33" s="59">
        <v>1.4097222222222223E-2</v>
      </c>
      <c r="E33" s="15" t="s">
        <v>170</v>
      </c>
      <c r="F33" s="60" t="s">
        <v>302</v>
      </c>
      <c r="G33" s="17" t="s">
        <v>112</v>
      </c>
      <c r="H33" s="18">
        <v>8</v>
      </c>
      <c r="I33" s="17" t="s">
        <v>10</v>
      </c>
      <c r="J33" s="17" t="s">
        <v>189</v>
      </c>
      <c r="K33" s="17" t="s">
        <v>123</v>
      </c>
      <c r="L33" s="61">
        <v>2</v>
      </c>
      <c r="M33" s="7" t="s">
        <v>190</v>
      </c>
    </row>
    <row r="34" spans="1:13">
      <c r="A34" s="58">
        <v>45841</v>
      </c>
      <c r="B34" s="59">
        <v>0.55763888888888891</v>
      </c>
      <c r="C34" s="59">
        <v>0.56458333333333333</v>
      </c>
      <c r="D34" s="59">
        <v>7.1180555555555554E-3</v>
      </c>
      <c r="E34" s="15" t="s">
        <v>133</v>
      </c>
      <c r="F34" s="60" t="s">
        <v>301</v>
      </c>
      <c r="G34" s="17" t="s">
        <v>112</v>
      </c>
      <c r="H34" s="18">
        <v>5</v>
      </c>
      <c r="I34" s="17" t="s">
        <v>24</v>
      </c>
      <c r="J34" s="17" t="s">
        <v>191</v>
      </c>
      <c r="K34" s="17" t="s">
        <v>123</v>
      </c>
      <c r="L34" s="61">
        <v>1</v>
      </c>
      <c r="M34" s="7" t="s">
        <v>192</v>
      </c>
    </row>
    <row r="35" spans="1:13">
      <c r="A35" s="58">
        <v>45853</v>
      </c>
      <c r="B35" s="59">
        <v>0.34377314814814813</v>
      </c>
      <c r="C35" s="59">
        <v>0.35641203703703705</v>
      </c>
      <c r="D35" s="59">
        <v>1.2638888888888889E-2</v>
      </c>
      <c r="E35" s="15" t="s">
        <v>193</v>
      </c>
      <c r="F35" s="60" t="s">
        <v>304</v>
      </c>
      <c r="G35" s="17" t="s">
        <v>194</v>
      </c>
      <c r="H35" s="18">
        <v>8</v>
      </c>
      <c r="I35" s="17" t="s">
        <v>24</v>
      </c>
      <c r="J35" s="17" t="s">
        <v>195</v>
      </c>
      <c r="K35" s="17" t="s">
        <v>123</v>
      </c>
      <c r="L35" s="61">
        <v>1</v>
      </c>
      <c r="M35" s="7" t="s">
        <v>196</v>
      </c>
    </row>
    <row r="36" spans="1:13">
      <c r="A36" s="58">
        <v>45853</v>
      </c>
      <c r="B36" s="59">
        <v>0.34377314814814813</v>
      </c>
      <c r="C36" s="59">
        <v>0.4572222222222222</v>
      </c>
      <c r="D36" s="59">
        <v>0.11342592592592593</v>
      </c>
      <c r="E36" s="15" t="s">
        <v>156</v>
      </c>
      <c r="F36" s="60" t="s">
        <v>305</v>
      </c>
      <c r="G36" s="17" t="s">
        <v>112</v>
      </c>
      <c r="H36" s="18">
        <v>7</v>
      </c>
      <c r="I36" s="17" t="s">
        <v>10</v>
      </c>
      <c r="J36" s="17" t="s">
        <v>197</v>
      </c>
      <c r="K36" s="17" t="s">
        <v>137</v>
      </c>
      <c r="L36" s="61">
        <v>2</v>
      </c>
      <c r="M36" s="7" t="s">
        <v>198</v>
      </c>
    </row>
    <row r="37" spans="1:13">
      <c r="A37" s="58">
        <v>45853</v>
      </c>
      <c r="B37" s="59">
        <v>0.34378472222222223</v>
      </c>
      <c r="C37" s="59">
        <v>0.36233796296296295</v>
      </c>
      <c r="D37" s="59">
        <v>1.8541666666666668E-2</v>
      </c>
      <c r="E37" s="15" t="s">
        <v>118</v>
      </c>
      <c r="F37" s="60" t="s">
        <v>301</v>
      </c>
      <c r="G37" s="17" t="s">
        <v>112</v>
      </c>
      <c r="H37" s="18">
        <v>7</v>
      </c>
      <c r="I37" s="17" t="s">
        <v>10</v>
      </c>
      <c r="J37" s="17" t="s">
        <v>199</v>
      </c>
      <c r="K37" s="17" t="s">
        <v>200</v>
      </c>
      <c r="L37" s="61">
        <v>3</v>
      </c>
      <c r="M37" s="7" t="s">
        <v>201</v>
      </c>
    </row>
    <row r="38" spans="1:13">
      <c r="A38" s="58">
        <v>45853</v>
      </c>
      <c r="B38" s="59">
        <v>0.34379629629629632</v>
      </c>
      <c r="C38" s="59">
        <v>0.44103009259259257</v>
      </c>
      <c r="D38" s="59">
        <v>9.7222222222222224E-2</v>
      </c>
      <c r="E38" s="15" t="s">
        <v>125</v>
      </c>
      <c r="F38" s="60" t="s">
        <v>302</v>
      </c>
      <c r="G38" s="17" t="s">
        <v>112</v>
      </c>
      <c r="H38" s="18">
        <v>6</v>
      </c>
      <c r="I38" s="17" t="s">
        <v>24</v>
      </c>
      <c r="J38" s="17" t="s">
        <v>202</v>
      </c>
      <c r="K38" s="17" t="s">
        <v>137</v>
      </c>
      <c r="L38" s="61">
        <v>2</v>
      </c>
      <c r="M38" s="7" t="s">
        <v>203</v>
      </c>
    </row>
    <row r="39" spans="1:13">
      <c r="A39" s="58">
        <v>45853</v>
      </c>
      <c r="B39" s="59">
        <v>0.34987268518518516</v>
      </c>
      <c r="C39" s="59">
        <v>0.35373842592592591</v>
      </c>
      <c r="D39" s="59">
        <v>3.8541666666666668E-3</v>
      </c>
      <c r="E39" s="15" t="s">
        <v>204</v>
      </c>
      <c r="F39" s="60" t="s">
        <v>306</v>
      </c>
      <c r="G39" s="17" t="s">
        <v>112</v>
      </c>
      <c r="H39" s="18">
        <v>3</v>
      </c>
      <c r="I39" s="17" t="s">
        <v>24</v>
      </c>
      <c r="J39" s="17" t="s">
        <v>205</v>
      </c>
      <c r="K39" s="17" t="s">
        <v>137</v>
      </c>
      <c r="L39" s="61">
        <v>3</v>
      </c>
      <c r="M39" s="7" t="s">
        <v>206</v>
      </c>
    </row>
    <row r="40" spans="1:13">
      <c r="A40" s="58">
        <v>45724</v>
      </c>
      <c r="B40" s="59">
        <v>0.66388888888888886</v>
      </c>
      <c r="C40" s="59">
        <v>0.67777777777777781</v>
      </c>
      <c r="D40" s="59">
        <v>1.3541666666666667E-2</v>
      </c>
      <c r="E40" s="62" t="s">
        <v>118</v>
      </c>
      <c r="F40" s="60" t="s">
        <v>301</v>
      </c>
      <c r="G40" s="63" t="s">
        <v>9</v>
      </c>
      <c r="H40" s="18">
        <v>7</v>
      </c>
      <c r="I40" s="17" t="s">
        <v>24</v>
      </c>
      <c r="J40" s="63" t="s">
        <v>11</v>
      </c>
      <c r="K40" s="63" t="s">
        <v>12</v>
      </c>
      <c r="L40" s="61">
        <v>4</v>
      </c>
      <c r="M40" s="8" t="s">
        <v>13</v>
      </c>
    </row>
    <row r="41" spans="1:13">
      <c r="A41" s="58">
        <v>45724</v>
      </c>
      <c r="B41" s="59">
        <v>0.63541666666666663</v>
      </c>
      <c r="C41" s="59">
        <v>0.64618055555555554</v>
      </c>
      <c r="D41" s="59">
        <v>1.0300925925925925E-2</v>
      </c>
      <c r="E41" s="62" t="s">
        <v>170</v>
      </c>
      <c r="F41" s="60" t="s">
        <v>302</v>
      </c>
      <c r="G41" s="63" t="s">
        <v>9</v>
      </c>
      <c r="H41" s="18">
        <v>3</v>
      </c>
      <c r="I41" s="17" t="s">
        <v>24</v>
      </c>
      <c r="J41" s="63" t="s">
        <v>14</v>
      </c>
      <c r="K41" s="63" t="s">
        <v>12</v>
      </c>
      <c r="L41" s="61">
        <v>3</v>
      </c>
      <c r="M41" s="8" t="s">
        <v>15</v>
      </c>
    </row>
    <row r="42" spans="1:13">
      <c r="A42" s="58">
        <v>45724</v>
      </c>
      <c r="B42" s="59">
        <v>0.58125000000000004</v>
      </c>
      <c r="C42" s="59">
        <v>0.59722222222222221</v>
      </c>
      <c r="D42" s="59">
        <v>1.5972222222222221E-2</v>
      </c>
      <c r="E42" s="62" t="s">
        <v>220</v>
      </c>
      <c r="F42" s="14" t="s">
        <v>310</v>
      </c>
      <c r="G42" s="63" t="s">
        <v>9</v>
      </c>
      <c r="H42" s="18">
        <v>7</v>
      </c>
      <c r="I42" s="17" t="s">
        <v>24</v>
      </c>
      <c r="J42" s="63" t="s">
        <v>16</v>
      </c>
      <c r="K42" s="63" t="s">
        <v>17</v>
      </c>
      <c r="L42" s="61">
        <v>1</v>
      </c>
      <c r="M42" s="8" t="s">
        <v>18</v>
      </c>
    </row>
    <row r="43" spans="1:13">
      <c r="A43" s="58">
        <v>45724</v>
      </c>
      <c r="B43" s="59">
        <v>0.58125000000000004</v>
      </c>
      <c r="C43" s="59">
        <v>0.58125000000000004</v>
      </c>
      <c r="D43" s="59">
        <v>5.7870370370370373E-5</v>
      </c>
      <c r="E43" s="62" t="s">
        <v>221</v>
      </c>
      <c r="F43" s="60" t="s">
        <v>313</v>
      </c>
      <c r="G43" s="63" t="s">
        <v>9</v>
      </c>
      <c r="H43" s="18">
        <v>3</v>
      </c>
      <c r="I43" s="63" t="s">
        <v>10</v>
      </c>
      <c r="J43" s="63" t="s">
        <v>19</v>
      </c>
      <c r="K43" s="63" t="s">
        <v>17</v>
      </c>
      <c r="L43" s="61">
        <v>1</v>
      </c>
      <c r="M43" s="8" t="s">
        <v>20</v>
      </c>
    </row>
    <row r="44" spans="1:13">
      <c r="A44" s="58">
        <v>45724</v>
      </c>
      <c r="B44" s="59">
        <v>0.57916666666666672</v>
      </c>
      <c r="C44" s="59">
        <v>0.57916666666666672</v>
      </c>
      <c r="D44" s="59">
        <v>1.6203703703703703E-4</v>
      </c>
      <c r="E44" s="62" t="s">
        <v>204</v>
      </c>
      <c r="F44" s="60" t="s">
        <v>306</v>
      </c>
      <c r="G44" s="63" t="s">
        <v>9</v>
      </c>
      <c r="H44" s="64">
        <v>2</v>
      </c>
      <c r="I44" s="63" t="s">
        <v>10</v>
      </c>
      <c r="J44" s="63" t="s">
        <v>21</v>
      </c>
      <c r="K44" s="63" t="s">
        <v>17</v>
      </c>
      <c r="L44" s="61">
        <v>1</v>
      </c>
      <c r="M44" s="8" t="s">
        <v>22</v>
      </c>
    </row>
    <row r="45" spans="1:13">
      <c r="A45" s="58">
        <v>45724</v>
      </c>
      <c r="B45" s="59">
        <v>0.57638888888888884</v>
      </c>
      <c r="C45" s="59">
        <v>0.58125000000000004</v>
      </c>
      <c r="D45" s="59">
        <v>4.6990740740740743E-3</v>
      </c>
      <c r="E45" s="62" t="s">
        <v>207</v>
      </c>
      <c r="F45" s="60" t="s">
        <v>304</v>
      </c>
      <c r="G45" s="63" t="s">
        <v>23</v>
      </c>
      <c r="H45" s="18">
        <v>10</v>
      </c>
      <c r="I45" s="17" t="s">
        <v>24</v>
      </c>
      <c r="J45" s="63" t="s">
        <v>25</v>
      </c>
      <c r="K45" s="63" t="s">
        <v>26</v>
      </c>
      <c r="L45" s="61">
        <v>2</v>
      </c>
      <c r="M45" s="8" t="s">
        <v>27</v>
      </c>
    </row>
    <row r="46" spans="1:13">
      <c r="A46" s="58">
        <v>45724</v>
      </c>
      <c r="B46" s="59">
        <v>0.57291666666666663</v>
      </c>
      <c r="C46" s="59">
        <v>0.58333333333333337</v>
      </c>
      <c r="D46" s="59">
        <v>9.9537037037037042E-3</v>
      </c>
      <c r="E46" s="62" t="s">
        <v>208</v>
      </c>
      <c r="F46" s="60" t="s">
        <v>302</v>
      </c>
      <c r="G46" s="63" t="s">
        <v>9</v>
      </c>
      <c r="H46" s="18">
        <v>3</v>
      </c>
      <c r="I46" s="63" t="s">
        <v>10</v>
      </c>
      <c r="J46" s="63" t="s">
        <v>28</v>
      </c>
      <c r="K46" s="63" t="s">
        <v>12</v>
      </c>
      <c r="L46" s="61">
        <v>1</v>
      </c>
      <c r="M46" s="8" t="s">
        <v>29</v>
      </c>
    </row>
    <row r="47" spans="1:13">
      <c r="A47" s="58">
        <v>45724</v>
      </c>
      <c r="B47" s="59">
        <v>0.57152777777777775</v>
      </c>
      <c r="C47" s="59">
        <v>0.58125000000000004</v>
      </c>
      <c r="D47" s="59">
        <v>9.9189814814814817E-3</v>
      </c>
      <c r="E47" s="62" t="s">
        <v>222</v>
      </c>
      <c r="F47" s="14" t="s">
        <v>309</v>
      </c>
      <c r="G47" s="63" t="s">
        <v>9</v>
      </c>
      <c r="H47" s="18">
        <v>7</v>
      </c>
      <c r="I47" s="63" t="s">
        <v>10</v>
      </c>
      <c r="J47" s="63" t="s">
        <v>30</v>
      </c>
      <c r="K47" s="63" t="s">
        <v>17</v>
      </c>
      <c r="L47" s="61">
        <v>1</v>
      </c>
      <c r="M47" s="8" t="s">
        <v>31</v>
      </c>
    </row>
    <row r="48" spans="1:13">
      <c r="A48" s="58">
        <v>45724</v>
      </c>
      <c r="B48" s="59">
        <v>0.56666666666666665</v>
      </c>
      <c r="C48" s="59">
        <v>0.58333333333333337</v>
      </c>
      <c r="D48" s="59">
        <v>1.6435185185185185E-2</v>
      </c>
      <c r="E48" s="62" t="s">
        <v>209</v>
      </c>
      <c r="F48" s="14" t="s">
        <v>303</v>
      </c>
      <c r="G48" s="63" t="s">
        <v>45</v>
      </c>
      <c r="H48" s="64">
        <v>2</v>
      </c>
      <c r="I48" s="17" t="s">
        <v>24</v>
      </c>
      <c r="J48" s="63" t="s">
        <v>32</v>
      </c>
      <c r="K48" s="63" t="s">
        <v>12</v>
      </c>
      <c r="L48" s="61">
        <v>1</v>
      </c>
      <c r="M48" s="8" t="s">
        <v>33</v>
      </c>
    </row>
    <row r="49" spans="1:13">
      <c r="A49" s="58">
        <v>45724</v>
      </c>
      <c r="B49" s="59">
        <v>0.56085648148148148</v>
      </c>
      <c r="C49" s="59">
        <v>0.56736111111111109</v>
      </c>
      <c r="D49" s="59">
        <v>7.037037037037037E-3</v>
      </c>
      <c r="E49" s="62" t="s">
        <v>210</v>
      </c>
      <c r="F49" s="60" t="s">
        <v>313</v>
      </c>
      <c r="G49" s="63" t="s">
        <v>45</v>
      </c>
      <c r="H49" s="18">
        <v>7</v>
      </c>
      <c r="I49" s="17" t="s">
        <v>24</v>
      </c>
      <c r="J49" s="63" t="s">
        <v>34</v>
      </c>
      <c r="K49" s="63" t="s">
        <v>35</v>
      </c>
      <c r="L49" s="61">
        <v>1</v>
      </c>
      <c r="M49" s="8" t="s">
        <v>36</v>
      </c>
    </row>
    <row r="50" spans="1:13">
      <c r="A50" s="58">
        <v>45883</v>
      </c>
      <c r="B50" s="59">
        <v>0.5805555555555556</v>
      </c>
      <c r="C50" s="59">
        <v>0.58333333333333337</v>
      </c>
      <c r="D50" s="59">
        <v>2.5694444444444445E-3</v>
      </c>
      <c r="E50" s="62" t="s">
        <v>222</v>
      </c>
      <c r="F50" s="14" t="s">
        <v>309</v>
      </c>
      <c r="G50" s="63" t="s">
        <v>45</v>
      </c>
      <c r="H50" s="18">
        <v>7</v>
      </c>
      <c r="I50" s="17" t="s">
        <v>24</v>
      </c>
      <c r="J50" s="63" t="s">
        <v>37</v>
      </c>
      <c r="K50" s="63" t="s">
        <v>12</v>
      </c>
      <c r="L50" s="61">
        <v>2</v>
      </c>
      <c r="M50" s="9" t="s">
        <v>38</v>
      </c>
    </row>
    <row r="51" spans="1:13">
      <c r="A51" s="58">
        <v>45883</v>
      </c>
      <c r="B51" s="59">
        <v>0.57638888888888884</v>
      </c>
      <c r="C51" s="59">
        <v>0.58194444444444449</v>
      </c>
      <c r="D51" s="59">
        <v>6.0648148148148145E-3</v>
      </c>
      <c r="E51" s="62" t="s">
        <v>223</v>
      </c>
      <c r="F51" s="60" t="s">
        <v>302</v>
      </c>
      <c r="G51" s="63" t="s">
        <v>45</v>
      </c>
      <c r="H51" s="18">
        <v>7</v>
      </c>
      <c r="I51" s="17" t="s">
        <v>24</v>
      </c>
      <c r="J51" s="63" t="s">
        <v>39</v>
      </c>
      <c r="K51" s="63" t="s">
        <v>17</v>
      </c>
      <c r="L51" s="61">
        <v>1</v>
      </c>
      <c r="M51" s="9" t="s">
        <v>40</v>
      </c>
    </row>
    <row r="52" spans="1:13">
      <c r="A52" s="58">
        <v>45883</v>
      </c>
      <c r="B52" s="59">
        <v>0.57222222222222219</v>
      </c>
      <c r="C52" s="59">
        <v>0.58333333333333337</v>
      </c>
      <c r="D52" s="59">
        <v>1.105324074074074E-2</v>
      </c>
      <c r="E52" s="62" t="s">
        <v>224</v>
      </c>
      <c r="F52" s="60" t="s">
        <v>301</v>
      </c>
      <c r="G52" s="63" t="s">
        <v>45</v>
      </c>
      <c r="H52" s="18">
        <v>3</v>
      </c>
      <c r="I52" s="17" t="s">
        <v>24</v>
      </c>
      <c r="J52" s="63" t="s">
        <v>41</v>
      </c>
      <c r="K52" s="63" t="s">
        <v>12</v>
      </c>
      <c r="L52" s="61">
        <v>4</v>
      </c>
      <c r="M52" s="9" t="s">
        <v>42</v>
      </c>
    </row>
    <row r="53" spans="1:13">
      <c r="A53" s="58">
        <v>45883</v>
      </c>
      <c r="B53" s="59">
        <v>0.57152777777777775</v>
      </c>
      <c r="C53" s="59">
        <v>0.57777777777777772</v>
      </c>
      <c r="D53" s="59">
        <v>6.2962962962962964E-3</v>
      </c>
      <c r="E53" s="62" t="s">
        <v>224</v>
      </c>
      <c r="F53" s="60" t="s">
        <v>301</v>
      </c>
      <c r="G53" s="63" t="s">
        <v>9</v>
      </c>
      <c r="H53" s="18">
        <v>7</v>
      </c>
      <c r="I53" s="17" t="s">
        <v>24</v>
      </c>
      <c r="J53" s="63" t="s">
        <v>43</v>
      </c>
      <c r="K53" s="63" t="s">
        <v>17</v>
      </c>
      <c r="L53" s="61">
        <v>1</v>
      </c>
      <c r="M53" s="9" t="s">
        <v>44</v>
      </c>
    </row>
    <row r="54" spans="1:13">
      <c r="A54" s="58">
        <v>45883</v>
      </c>
      <c r="B54" s="59">
        <v>0.57013888888888886</v>
      </c>
      <c r="C54" s="59">
        <v>0.57708333333333328</v>
      </c>
      <c r="D54" s="59">
        <v>7.4768518518518517E-3</v>
      </c>
      <c r="E54" s="62" t="s">
        <v>156</v>
      </c>
      <c r="F54" s="60" t="s">
        <v>305</v>
      </c>
      <c r="G54" s="63" t="s">
        <v>45</v>
      </c>
      <c r="H54" s="18">
        <v>6</v>
      </c>
      <c r="I54" s="17" t="s">
        <v>24</v>
      </c>
      <c r="J54" s="63" t="s">
        <v>46</v>
      </c>
      <c r="K54" s="63" t="s">
        <v>47</v>
      </c>
      <c r="L54" s="61">
        <v>2</v>
      </c>
      <c r="M54" s="9" t="s">
        <v>48</v>
      </c>
    </row>
    <row r="55" spans="1:13">
      <c r="A55" s="58">
        <v>45883</v>
      </c>
      <c r="B55" s="59">
        <v>0.56874999999999998</v>
      </c>
      <c r="C55" s="59">
        <v>0.57291666666666663</v>
      </c>
      <c r="D55" s="59">
        <v>4.3981481481481484E-3</v>
      </c>
      <c r="E55" s="62" t="s">
        <v>225</v>
      </c>
      <c r="F55" s="60" t="s">
        <v>313</v>
      </c>
      <c r="G55" s="63" t="s">
        <v>49</v>
      </c>
      <c r="H55" s="64">
        <v>5</v>
      </c>
      <c r="I55" s="17" t="s">
        <v>24</v>
      </c>
      <c r="J55" s="63" t="s">
        <v>50</v>
      </c>
      <c r="K55" s="63" t="s">
        <v>51</v>
      </c>
      <c r="L55" s="61">
        <v>3</v>
      </c>
      <c r="M55" s="9" t="s">
        <v>52</v>
      </c>
    </row>
    <row r="56" spans="1:13">
      <c r="A56" s="58">
        <v>45883</v>
      </c>
      <c r="B56" s="59">
        <v>0.56597222222222221</v>
      </c>
      <c r="C56" s="59">
        <v>0.57013888888888886</v>
      </c>
      <c r="D56" s="59">
        <v>4.2708333333333331E-3</v>
      </c>
      <c r="E56" s="62" t="s">
        <v>211</v>
      </c>
      <c r="F56" s="60" t="s">
        <v>302</v>
      </c>
      <c r="G56" s="63" t="s">
        <v>9</v>
      </c>
      <c r="H56" s="18">
        <v>8</v>
      </c>
      <c r="I56" s="17" t="s">
        <v>24</v>
      </c>
      <c r="J56" s="63" t="s">
        <v>53</v>
      </c>
      <c r="K56" s="63" t="s">
        <v>12</v>
      </c>
      <c r="L56" s="61">
        <v>2</v>
      </c>
      <c r="M56" s="9" t="s">
        <v>54</v>
      </c>
    </row>
    <row r="57" spans="1:13">
      <c r="A57" s="58">
        <v>45883</v>
      </c>
      <c r="B57" s="59">
        <v>0.55694444444444446</v>
      </c>
      <c r="C57" s="59">
        <v>0.56388888888888888</v>
      </c>
      <c r="D57" s="59">
        <v>7.0254629629629634E-3</v>
      </c>
      <c r="E57" s="62" t="s">
        <v>220</v>
      </c>
      <c r="F57" s="14" t="s">
        <v>310</v>
      </c>
      <c r="G57" s="63" t="s">
        <v>9</v>
      </c>
      <c r="H57" s="18">
        <v>8</v>
      </c>
      <c r="I57" s="63" t="s">
        <v>10</v>
      </c>
      <c r="J57" s="63" t="s">
        <v>55</v>
      </c>
      <c r="K57" s="63" t="s">
        <v>56</v>
      </c>
      <c r="L57" s="61">
        <v>3</v>
      </c>
      <c r="M57" s="9" t="s">
        <v>57</v>
      </c>
    </row>
    <row r="58" spans="1:13">
      <c r="A58" s="58">
        <v>45883</v>
      </c>
      <c r="B58" s="59">
        <v>0.55555555555555558</v>
      </c>
      <c r="C58" s="59">
        <v>0.57152777777777775</v>
      </c>
      <c r="D58" s="59">
        <v>1.6134259259259258E-2</v>
      </c>
      <c r="E58" s="62" t="s">
        <v>209</v>
      </c>
      <c r="F58" s="14" t="s">
        <v>303</v>
      </c>
      <c r="G58" s="63" t="s">
        <v>45</v>
      </c>
      <c r="H58" s="18">
        <v>8</v>
      </c>
      <c r="I58" s="17" t="s">
        <v>24</v>
      </c>
      <c r="J58" s="63" t="s">
        <v>58</v>
      </c>
      <c r="K58" s="63" t="s">
        <v>12</v>
      </c>
      <c r="L58" s="61">
        <v>1</v>
      </c>
      <c r="M58" s="9" t="s">
        <v>59</v>
      </c>
    </row>
    <row r="59" spans="1:13">
      <c r="A59" s="58">
        <v>45883</v>
      </c>
      <c r="B59" s="59">
        <v>0.55347222222222225</v>
      </c>
      <c r="C59" s="59">
        <v>0.55347222222222225</v>
      </c>
      <c r="D59" s="59">
        <v>1.5046296296296297E-4</v>
      </c>
      <c r="E59" s="62" t="s">
        <v>204</v>
      </c>
      <c r="F59" s="60" t="s">
        <v>306</v>
      </c>
      <c r="G59" s="63" t="s">
        <v>45</v>
      </c>
      <c r="H59" s="18">
        <v>8</v>
      </c>
      <c r="I59" s="17" t="s">
        <v>24</v>
      </c>
      <c r="J59" s="63" t="s">
        <v>60</v>
      </c>
      <c r="K59" s="63" t="s">
        <v>17</v>
      </c>
      <c r="L59" s="61">
        <v>1</v>
      </c>
      <c r="M59" s="9" t="s">
        <v>61</v>
      </c>
    </row>
    <row r="60" spans="1:13">
      <c r="A60" s="58">
        <v>45883</v>
      </c>
      <c r="B60" s="59">
        <v>0.55069444444444449</v>
      </c>
      <c r="C60" s="59">
        <v>0.5625</v>
      </c>
      <c r="D60" s="59">
        <v>1.1377314814814814E-2</v>
      </c>
      <c r="E60" s="62" t="s">
        <v>226</v>
      </c>
      <c r="F60" s="14" t="s">
        <v>312</v>
      </c>
      <c r="G60" s="63" t="s">
        <v>51</v>
      </c>
      <c r="H60" s="64">
        <v>4</v>
      </c>
      <c r="I60" s="17" t="s">
        <v>24</v>
      </c>
      <c r="J60" s="63" t="s">
        <v>58</v>
      </c>
      <c r="K60" s="63" t="s">
        <v>12</v>
      </c>
      <c r="L60" s="61">
        <v>1</v>
      </c>
      <c r="M60" s="9" t="s">
        <v>62</v>
      </c>
    </row>
    <row r="61" spans="1:13">
      <c r="A61" s="58">
        <v>45896</v>
      </c>
      <c r="B61" s="59">
        <v>0.57638888888888884</v>
      </c>
      <c r="C61" s="59">
        <v>0.58819444444444446</v>
      </c>
      <c r="D61" s="59">
        <v>1.1840277777777778E-2</v>
      </c>
      <c r="E61" s="62" t="s">
        <v>227</v>
      </c>
      <c r="F61" s="60" t="s">
        <v>301</v>
      </c>
      <c r="G61" s="63" t="s">
        <v>63</v>
      </c>
      <c r="H61" s="64">
        <v>5</v>
      </c>
      <c r="I61" s="17" t="s">
        <v>24</v>
      </c>
      <c r="J61" s="63" t="s">
        <v>64</v>
      </c>
      <c r="K61" s="63" t="s">
        <v>51</v>
      </c>
      <c r="L61" s="61">
        <v>2</v>
      </c>
      <c r="M61" s="9" t="s">
        <v>65</v>
      </c>
    </row>
    <row r="62" spans="1:13">
      <c r="A62" s="58">
        <v>45896</v>
      </c>
      <c r="B62" s="59">
        <v>0.57430555555555551</v>
      </c>
      <c r="C62" s="59">
        <v>0.58333333333333337</v>
      </c>
      <c r="D62" s="59">
        <v>9.2708333333333341E-3</v>
      </c>
      <c r="E62" s="62" t="s">
        <v>193</v>
      </c>
      <c r="F62" s="60" t="s">
        <v>304</v>
      </c>
      <c r="G62" s="63" t="s">
        <v>66</v>
      </c>
      <c r="H62" s="18">
        <v>8</v>
      </c>
      <c r="I62" s="63" t="s">
        <v>10</v>
      </c>
      <c r="J62" s="63" t="s">
        <v>67</v>
      </c>
      <c r="K62" s="63" t="s">
        <v>9</v>
      </c>
      <c r="L62" s="61">
        <v>1</v>
      </c>
      <c r="M62" s="9" t="s">
        <v>68</v>
      </c>
    </row>
    <row r="63" spans="1:13">
      <c r="A63" s="58">
        <v>45896</v>
      </c>
      <c r="B63" s="59">
        <v>0.57152777777777775</v>
      </c>
      <c r="C63" s="59">
        <v>0.57499999999999996</v>
      </c>
      <c r="D63" s="59">
        <v>3.6226851851851854E-3</v>
      </c>
      <c r="E63" s="62" t="s">
        <v>228</v>
      </c>
      <c r="F63" s="60" t="s">
        <v>302</v>
      </c>
      <c r="G63" s="63" t="s">
        <v>69</v>
      </c>
      <c r="H63" s="64">
        <v>9</v>
      </c>
      <c r="I63" s="17" t="s">
        <v>24</v>
      </c>
      <c r="J63" s="63" t="s">
        <v>71</v>
      </c>
      <c r="K63" s="63" t="s">
        <v>9</v>
      </c>
      <c r="L63" s="61">
        <v>1</v>
      </c>
      <c r="M63" s="9" t="s">
        <v>72</v>
      </c>
    </row>
    <row r="64" spans="1:13">
      <c r="A64" s="58">
        <v>45896</v>
      </c>
      <c r="B64" s="59">
        <v>0.5708333333333333</v>
      </c>
      <c r="C64" s="59">
        <v>0.57499999999999996</v>
      </c>
      <c r="D64" s="59">
        <v>3.6226851851851854E-3</v>
      </c>
      <c r="E64" s="62" t="s">
        <v>221</v>
      </c>
      <c r="F64" s="60" t="s">
        <v>313</v>
      </c>
      <c r="G64" s="63" t="s">
        <v>73</v>
      </c>
      <c r="H64" s="18">
        <v>3</v>
      </c>
      <c r="I64" s="63" t="s">
        <v>10</v>
      </c>
      <c r="J64" s="63" t="s">
        <v>74</v>
      </c>
      <c r="K64" s="63" t="s">
        <v>9</v>
      </c>
      <c r="L64" s="61">
        <v>2</v>
      </c>
      <c r="M64" s="9" t="s">
        <v>75</v>
      </c>
    </row>
    <row r="65" spans="1:13">
      <c r="A65" s="58">
        <v>45896</v>
      </c>
      <c r="B65" s="59">
        <v>0.56805555555555554</v>
      </c>
      <c r="C65" s="59">
        <v>0.57847222222222228</v>
      </c>
      <c r="D65" s="59">
        <v>1.0138888888888888E-2</v>
      </c>
      <c r="E65" s="62" t="s">
        <v>212</v>
      </c>
      <c r="F65" s="14" t="s">
        <v>308</v>
      </c>
      <c r="G65" s="63" t="s">
        <v>9</v>
      </c>
      <c r="H65" s="18">
        <v>8</v>
      </c>
      <c r="I65" s="63" t="s">
        <v>10</v>
      </c>
      <c r="J65" s="63" t="s">
        <v>76</v>
      </c>
      <c r="K65" s="63" t="s">
        <v>17</v>
      </c>
      <c r="L65" s="61">
        <v>1</v>
      </c>
      <c r="M65" s="9" t="s">
        <v>77</v>
      </c>
    </row>
    <row r="66" spans="1:13">
      <c r="A66" s="58">
        <v>45896</v>
      </c>
      <c r="B66" s="59">
        <v>0.56666666666666665</v>
      </c>
      <c r="C66" s="59">
        <v>0.57986111111111116</v>
      </c>
      <c r="D66" s="59">
        <v>1.3182870370370371E-2</v>
      </c>
      <c r="E66" s="62" t="s">
        <v>229</v>
      </c>
      <c r="F66" s="60" t="s">
        <v>305</v>
      </c>
      <c r="G66" s="63" t="s">
        <v>78</v>
      </c>
      <c r="H66" s="64">
        <v>9</v>
      </c>
      <c r="I66" s="17" t="s">
        <v>24</v>
      </c>
      <c r="J66" s="63" t="s">
        <v>79</v>
      </c>
      <c r="K66" s="63" t="s">
        <v>9</v>
      </c>
      <c r="L66" s="61">
        <v>2</v>
      </c>
      <c r="M66" s="9" t="s">
        <v>80</v>
      </c>
    </row>
    <row r="67" spans="1:13">
      <c r="A67" s="58">
        <v>45896</v>
      </c>
      <c r="B67" s="59">
        <v>0.55347222222222225</v>
      </c>
      <c r="C67" s="59">
        <v>0.56111111111111112</v>
      </c>
      <c r="D67" s="59">
        <v>8.2638888888888883E-3</v>
      </c>
      <c r="E67" s="65" t="s">
        <v>213</v>
      </c>
      <c r="F67" s="60" t="s">
        <v>301</v>
      </c>
      <c r="G67" s="63" t="s">
        <v>9</v>
      </c>
      <c r="H67" s="18">
        <v>8</v>
      </c>
      <c r="I67" s="63" t="s">
        <v>10</v>
      </c>
      <c r="J67" s="63" t="s">
        <v>81</v>
      </c>
      <c r="K67" s="63" t="s">
        <v>82</v>
      </c>
      <c r="L67" s="61">
        <v>1</v>
      </c>
      <c r="M67" s="9" t="s">
        <v>83</v>
      </c>
    </row>
    <row r="68" spans="1:13">
      <c r="A68" s="58">
        <v>45896</v>
      </c>
      <c r="B68" s="59">
        <v>0.55138888888888893</v>
      </c>
      <c r="C68" s="59">
        <v>0.55902777777777779</v>
      </c>
      <c r="D68" s="59">
        <v>7.3958333333333333E-3</v>
      </c>
      <c r="E68" s="62" t="s">
        <v>214</v>
      </c>
      <c r="F68" s="60" t="s">
        <v>313</v>
      </c>
      <c r="G68" s="63" t="s">
        <v>84</v>
      </c>
      <c r="H68" s="18">
        <v>7</v>
      </c>
      <c r="I68" s="17" t="s">
        <v>24</v>
      </c>
      <c r="J68" s="63" t="s">
        <v>85</v>
      </c>
      <c r="K68" s="63" t="s">
        <v>86</v>
      </c>
      <c r="L68" s="61">
        <v>2</v>
      </c>
      <c r="M68" s="9" t="s">
        <v>87</v>
      </c>
    </row>
    <row r="69" spans="1:13">
      <c r="A69" s="58">
        <v>45896</v>
      </c>
      <c r="B69" s="59">
        <v>0.55069444444444449</v>
      </c>
      <c r="C69" s="59">
        <v>0.56319444444444444</v>
      </c>
      <c r="D69" s="59">
        <v>1.2048611111111111E-2</v>
      </c>
      <c r="E69" s="62" t="s">
        <v>215</v>
      </c>
      <c r="F69" s="60" t="s">
        <v>313</v>
      </c>
      <c r="G69" s="63" t="s">
        <v>51</v>
      </c>
      <c r="H69" s="18">
        <v>3</v>
      </c>
      <c r="I69" s="63" t="s">
        <v>10</v>
      </c>
      <c r="J69" s="63" t="s">
        <v>88</v>
      </c>
      <c r="K69" s="63" t="s">
        <v>9</v>
      </c>
      <c r="L69" s="61">
        <v>2</v>
      </c>
      <c r="M69" s="9" t="s">
        <v>89</v>
      </c>
    </row>
    <row r="70" spans="1:13">
      <c r="A70" s="58">
        <v>45896</v>
      </c>
      <c r="B70" s="59">
        <v>0.54652777777777772</v>
      </c>
      <c r="C70" s="59">
        <v>0.55000000000000004</v>
      </c>
      <c r="D70" s="59">
        <v>3.8425925925925928E-3</v>
      </c>
      <c r="E70" s="62" t="s">
        <v>216</v>
      </c>
      <c r="F70" s="14" t="s">
        <v>307</v>
      </c>
      <c r="G70" s="63" t="s">
        <v>51</v>
      </c>
      <c r="H70" s="18">
        <v>3</v>
      </c>
      <c r="I70" s="63" t="s">
        <v>10</v>
      </c>
      <c r="J70" s="63" t="s">
        <v>90</v>
      </c>
      <c r="K70" s="63" t="s">
        <v>51</v>
      </c>
      <c r="L70" s="61">
        <v>1</v>
      </c>
      <c r="M70" s="9" t="s">
        <v>91</v>
      </c>
    </row>
    <row r="71" spans="1:13">
      <c r="A71" s="58">
        <v>45900</v>
      </c>
      <c r="B71" s="59">
        <v>45900.548611111109</v>
      </c>
      <c r="C71" s="59">
        <v>45900.554861111108</v>
      </c>
      <c r="D71" s="59">
        <v>6.145833333333333E-3</v>
      </c>
      <c r="E71" s="62" t="s">
        <v>128</v>
      </c>
      <c r="F71" s="60" t="s">
        <v>301</v>
      </c>
      <c r="G71" s="63" t="s">
        <v>26</v>
      </c>
      <c r="H71" s="18">
        <v>10</v>
      </c>
      <c r="I71" s="17" t="s">
        <v>24</v>
      </c>
      <c r="J71" s="63" t="s">
        <v>92</v>
      </c>
      <c r="K71" s="63" t="s">
        <v>9</v>
      </c>
      <c r="L71" s="61">
        <v>2</v>
      </c>
      <c r="M71" s="10" t="s">
        <v>93</v>
      </c>
    </row>
    <row r="72" spans="1:13">
      <c r="A72" s="58">
        <v>45900</v>
      </c>
      <c r="B72" s="59">
        <v>45900.548611111109</v>
      </c>
      <c r="C72" s="59">
        <v>45900.548611111109</v>
      </c>
      <c r="D72" s="59">
        <v>3.1250000000000001E-4</v>
      </c>
      <c r="E72" s="15" t="s">
        <v>128</v>
      </c>
      <c r="F72" s="60" t="s">
        <v>301</v>
      </c>
      <c r="G72" s="66" t="s">
        <v>9</v>
      </c>
      <c r="H72" s="18">
        <v>3</v>
      </c>
      <c r="I72" s="66" t="s">
        <v>10</v>
      </c>
      <c r="J72" s="66" t="s">
        <v>94</v>
      </c>
      <c r="K72" s="66" t="s">
        <v>95</v>
      </c>
      <c r="L72" s="67">
        <v>1</v>
      </c>
      <c r="M72" s="11" t="s">
        <v>96</v>
      </c>
    </row>
    <row r="73" spans="1:13">
      <c r="A73" s="58">
        <v>45900</v>
      </c>
      <c r="B73" s="59">
        <v>45900.538194444445</v>
      </c>
      <c r="C73" s="59">
        <v>45900.544444444444</v>
      </c>
      <c r="D73" s="59">
        <v>6.0416666666666665E-3</v>
      </c>
      <c r="E73" s="15" t="s">
        <v>128</v>
      </c>
      <c r="F73" s="60" t="s">
        <v>301</v>
      </c>
      <c r="G73" s="63" t="s">
        <v>97</v>
      </c>
      <c r="H73" s="18">
        <v>10</v>
      </c>
      <c r="I73" s="17" t="s">
        <v>24</v>
      </c>
      <c r="J73" s="63" t="s">
        <v>98</v>
      </c>
      <c r="K73" s="63" t="s">
        <v>51</v>
      </c>
      <c r="L73" s="61">
        <v>2</v>
      </c>
      <c r="M73" s="12" t="s">
        <v>99</v>
      </c>
    </row>
    <row r="74" spans="1:13">
      <c r="A74" s="58">
        <v>45900</v>
      </c>
      <c r="B74" s="59">
        <v>45900.500694444447</v>
      </c>
      <c r="C74" s="59">
        <v>45900.510416666664</v>
      </c>
      <c r="D74" s="59">
        <v>9.1550925925925931E-3</v>
      </c>
      <c r="E74" s="15" t="s">
        <v>217</v>
      </c>
      <c r="F74" s="60" t="s">
        <v>302</v>
      </c>
      <c r="G74" s="66" t="s">
        <v>100</v>
      </c>
      <c r="H74" s="64">
        <v>2</v>
      </c>
      <c r="I74" s="17" t="s">
        <v>24</v>
      </c>
      <c r="J74" s="66" t="s">
        <v>101</v>
      </c>
      <c r="K74" s="66" t="s">
        <v>102</v>
      </c>
      <c r="L74" s="67">
        <v>4</v>
      </c>
      <c r="M74" s="11" t="s">
        <v>103</v>
      </c>
    </row>
    <row r="75" spans="1:13">
      <c r="A75" s="58">
        <v>45900</v>
      </c>
      <c r="B75" s="59">
        <v>45900.456250000003</v>
      </c>
      <c r="C75" s="59">
        <v>45900.461111111108</v>
      </c>
      <c r="D75" s="59">
        <v>4.5601851851851853E-3</v>
      </c>
      <c r="E75" s="15" t="s">
        <v>218</v>
      </c>
      <c r="F75" s="60" t="s">
        <v>304</v>
      </c>
      <c r="G75" s="63" t="s">
        <v>66</v>
      </c>
      <c r="H75" s="18">
        <v>8</v>
      </c>
      <c r="I75" s="63" t="s">
        <v>10</v>
      </c>
      <c r="J75" s="63" t="s">
        <v>104</v>
      </c>
      <c r="K75" s="63" t="s">
        <v>17</v>
      </c>
      <c r="L75" s="61">
        <v>1</v>
      </c>
      <c r="M75" s="12" t="s">
        <v>105</v>
      </c>
    </row>
    <row r="76" spans="1:13">
      <c r="A76" s="58">
        <v>45900</v>
      </c>
      <c r="B76" s="59">
        <v>45900.449305555558</v>
      </c>
      <c r="C76" s="59">
        <v>45900.452777777777</v>
      </c>
      <c r="D76" s="59">
        <v>3.2523148148148147E-3</v>
      </c>
      <c r="E76" s="15" t="s">
        <v>218</v>
      </c>
      <c r="F76" s="60" t="s">
        <v>304</v>
      </c>
      <c r="G76" s="63" t="s">
        <v>66</v>
      </c>
      <c r="H76" s="18">
        <v>7</v>
      </c>
      <c r="I76" s="66" t="s">
        <v>10</v>
      </c>
      <c r="J76" s="66" t="s">
        <v>106</v>
      </c>
      <c r="K76" s="66" t="s">
        <v>107</v>
      </c>
      <c r="L76" s="67">
        <v>2</v>
      </c>
      <c r="M76" s="11" t="s">
        <v>108</v>
      </c>
    </row>
    <row r="77" spans="1:13">
      <c r="A77" s="58">
        <v>45900</v>
      </c>
      <c r="B77" s="59">
        <v>45900.425694444442</v>
      </c>
      <c r="C77" s="59">
        <v>45900.429166666669</v>
      </c>
      <c r="D77" s="59">
        <v>3.7384259259259259E-3</v>
      </c>
      <c r="E77" s="62" t="s">
        <v>219</v>
      </c>
      <c r="F77" s="60" t="s">
        <v>304</v>
      </c>
      <c r="G77" s="63" t="s">
        <v>66</v>
      </c>
      <c r="H77" s="18">
        <v>7</v>
      </c>
      <c r="I77" s="63" t="s">
        <v>10</v>
      </c>
      <c r="J77" s="63" t="s">
        <v>109</v>
      </c>
      <c r="K77" s="63" t="s">
        <v>107</v>
      </c>
      <c r="L77" s="61">
        <v>1</v>
      </c>
      <c r="M77" s="12" t="s">
        <v>110</v>
      </c>
    </row>
    <row r="78" spans="1:13">
      <c r="A78" s="58">
        <v>45901</v>
      </c>
      <c r="B78" s="59">
        <v>45666.37777777778</v>
      </c>
      <c r="C78" s="59">
        <v>45666.395833333336</v>
      </c>
      <c r="D78" s="59">
        <v>1.8206018518518517E-2</v>
      </c>
      <c r="E78" s="68" t="s">
        <v>281</v>
      </c>
      <c r="F78" s="16" t="s">
        <v>311</v>
      </c>
      <c r="G78" s="63" t="s">
        <v>51</v>
      </c>
      <c r="H78" s="64">
        <v>4</v>
      </c>
      <c r="I78" s="63" t="s">
        <v>10</v>
      </c>
      <c r="J78" s="63" t="s">
        <v>232</v>
      </c>
      <c r="K78" s="63" t="s">
        <v>233</v>
      </c>
      <c r="L78" s="61">
        <v>3</v>
      </c>
      <c r="M78" s="13" t="s">
        <v>234</v>
      </c>
    </row>
    <row r="79" spans="1:13">
      <c r="A79" s="58">
        <v>45901</v>
      </c>
      <c r="B79" s="59">
        <v>45666.490277777775</v>
      </c>
      <c r="C79" s="59">
        <v>45666.5</v>
      </c>
      <c r="D79" s="59">
        <v>9.5486111111111119E-3</v>
      </c>
      <c r="E79" s="68" t="s">
        <v>283</v>
      </c>
      <c r="F79" s="14" t="s">
        <v>309</v>
      </c>
      <c r="G79" s="63" t="s">
        <v>235</v>
      </c>
      <c r="H79" s="18">
        <v>3</v>
      </c>
      <c r="I79" s="63" t="s">
        <v>10</v>
      </c>
      <c r="J79" s="63" t="s">
        <v>236</v>
      </c>
      <c r="K79" s="63" t="s">
        <v>369</v>
      </c>
      <c r="L79" s="61">
        <v>3</v>
      </c>
      <c r="M79" s="13" t="s">
        <v>237</v>
      </c>
    </row>
    <row r="80" spans="1:13">
      <c r="A80" s="58">
        <v>45901</v>
      </c>
      <c r="B80" s="59">
        <v>45666.495833333334</v>
      </c>
      <c r="C80" s="59">
        <v>45666.50277777778</v>
      </c>
      <c r="D80" s="59">
        <v>7.0949074074074074E-3</v>
      </c>
      <c r="E80" s="68" t="s">
        <v>284</v>
      </c>
      <c r="F80" s="60" t="s">
        <v>313</v>
      </c>
      <c r="G80" s="63" t="s">
        <v>238</v>
      </c>
      <c r="H80" s="18">
        <v>6</v>
      </c>
      <c r="I80" s="17" t="s">
        <v>24</v>
      </c>
      <c r="J80" s="63" t="s">
        <v>239</v>
      </c>
      <c r="K80" s="63" t="s">
        <v>9</v>
      </c>
      <c r="L80" s="61">
        <v>3</v>
      </c>
      <c r="M80" s="13" t="s">
        <v>240</v>
      </c>
    </row>
    <row r="81" spans="1:13">
      <c r="A81" s="58">
        <v>45901</v>
      </c>
      <c r="B81" s="59">
        <v>45666.498611111114</v>
      </c>
      <c r="C81" s="59">
        <v>45666.511805555558</v>
      </c>
      <c r="D81" s="59">
        <v>1.3194444444444444E-2</v>
      </c>
      <c r="E81" s="68" t="s">
        <v>288</v>
      </c>
      <c r="F81" s="60" t="s">
        <v>301</v>
      </c>
      <c r="G81" s="63" t="s">
        <v>51</v>
      </c>
      <c r="H81" s="64">
        <v>4</v>
      </c>
      <c r="I81" s="63" t="s">
        <v>10</v>
      </c>
      <c r="J81" s="63" t="s">
        <v>241</v>
      </c>
      <c r="K81" s="63" t="s">
        <v>242</v>
      </c>
      <c r="L81" s="61">
        <v>1</v>
      </c>
      <c r="M81" s="13" t="s">
        <v>243</v>
      </c>
    </row>
    <row r="82" spans="1:13">
      <c r="A82" s="58">
        <v>45901</v>
      </c>
      <c r="B82" s="59">
        <v>45666.499305555553</v>
      </c>
      <c r="C82" s="59">
        <v>45666.502083333333</v>
      </c>
      <c r="D82" s="59">
        <v>3.0671296296296297E-3</v>
      </c>
      <c r="E82" s="68" t="s">
        <v>212</v>
      </c>
      <c r="F82" s="14" t="s">
        <v>308</v>
      </c>
      <c r="G82" s="63" t="s">
        <v>244</v>
      </c>
      <c r="H82" s="18">
        <v>10</v>
      </c>
      <c r="I82" s="17" t="s">
        <v>24</v>
      </c>
      <c r="J82" s="63" t="s">
        <v>245</v>
      </c>
      <c r="K82" s="63" t="s">
        <v>51</v>
      </c>
      <c r="L82" s="61">
        <v>2</v>
      </c>
      <c r="M82" s="13" t="s">
        <v>246</v>
      </c>
    </row>
    <row r="83" spans="1:13">
      <c r="A83" s="58">
        <v>45901</v>
      </c>
      <c r="B83" s="59">
        <v>45666.45</v>
      </c>
      <c r="C83" s="59">
        <v>45666.458333333336</v>
      </c>
      <c r="D83" s="59">
        <v>8.0555555555555554E-3</v>
      </c>
      <c r="E83" s="68" t="s">
        <v>287</v>
      </c>
      <c r="F83" s="60" t="s">
        <v>313</v>
      </c>
      <c r="G83" s="63" t="s">
        <v>247</v>
      </c>
      <c r="H83" s="64">
        <v>9</v>
      </c>
      <c r="I83" s="17" t="s">
        <v>24</v>
      </c>
      <c r="J83" s="63" t="s">
        <v>248</v>
      </c>
      <c r="K83" s="63" t="s">
        <v>51</v>
      </c>
      <c r="L83" s="61">
        <v>2</v>
      </c>
      <c r="M83" s="13" t="s">
        <v>249</v>
      </c>
    </row>
    <row r="84" spans="1:13">
      <c r="A84" s="58">
        <v>45901</v>
      </c>
      <c r="B84" s="59">
        <v>45666.426388888889</v>
      </c>
      <c r="C84" s="59">
        <v>45666.4375</v>
      </c>
      <c r="D84" s="59">
        <v>1.1018518518518518E-2</v>
      </c>
      <c r="E84" s="68" t="s">
        <v>287</v>
      </c>
      <c r="F84" s="60" t="s">
        <v>313</v>
      </c>
      <c r="G84" s="63" t="s">
        <v>9</v>
      </c>
      <c r="H84" s="18">
        <v>7</v>
      </c>
      <c r="I84" s="63" t="s">
        <v>10</v>
      </c>
      <c r="J84" s="63" t="s">
        <v>250</v>
      </c>
      <c r="K84" s="63" t="s">
        <v>251</v>
      </c>
      <c r="L84" s="61">
        <v>1</v>
      </c>
      <c r="M84" s="13" t="s">
        <v>252</v>
      </c>
    </row>
    <row r="85" spans="1:13">
      <c r="A85" s="58">
        <v>45901</v>
      </c>
      <c r="B85" s="59">
        <v>45666.410416666666</v>
      </c>
      <c r="C85" s="59">
        <v>45666.415972222225</v>
      </c>
      <c r="D85" s="59">
        <v>5.4861111111111109E-3</v>
      </c>
      <c r="E85" s="68" t="s">
        <v>287</v>
      </c>
      <c r="F85" s="60" t="s">
        <v>313</v>
      </c>
      <c r="G85" s="63" t="s">
        <v>9</v>
      </c>
      <c r="H85" s="64">
        <v>4</v>
      </c>
      <c r="I85" s="63" t="s">
        <v>10</v>
      </c>
      <c r="J85" s="63" t="s">
        <v>253</v>
      </c>
      <c r="K85" s="63" t="s">
        <v>251</v>
      </c>
      <c r="L85" s="61">
        <v>1</v>
      </c>
      <c r="M85" s="13" t="s">
        <v>254</v>
      </c>
    </row>
    <row r="86" spans="1:13">
      <c r="A86" s="58">
        <v>45901</v>
      </c>
      <c r="B86" s="59">
        <v>45666.377083333333</v>
      </c>
      <c r="C86" s="59">
        <v>45666.387499999997</v>
      </c>
      <c r="D86" s="59">
        <v>1.0405092592592593E-2</v>
      </c>
      <c r="E86" s="68" t="s">
        <v>285</v>
      </c>
      <c r="F86" s="60" t="s">
        <v>305</v>
      </c>
      <c r="G86" s="63" t="s">
        <v>9</v>
      </c>
      <c r="H86" s="18">
        <v>7</v>
      </c>
      <c r="I86" s="17" t="s">
        <v>24</v>
      </c>
      <c r="J86" s="63" t="s">
        <v>255</v>
      </c>
      <c r="K86" s="63" t="s">
        <v>251</v>
      </c>
      <c r="L86" s="61">
        <v>3</v>
      </c>
      <c r="M86" s="13" t="s">
        <v>256</v>
      </c>
    </row>
    <row r="87" spans="1:13">
      <c r="A87" s="58">
        <v>45901</v>
      </c>
      <c r="B87" s="59">
        <v>45666.465277777781</v>
      </c>
      <c r="C87" s="59">
        <v>45666.482638888891</v>
      </c>
      <c r="D87" s="59">
        <v>1.7673611111111112E-2</v>
      </c>
      <c r="E87" s="68" t="s">
        <v>289</v>
      </c>
      <c r="F87" s="14" t="s">
        <v>312</v>
      </c>
      <c r="G87" s="63" t="s">
        <v>9</v>
      </c>
      <c r="H87" s="18">
        <v>6</v>
      </c>
      <c r="I87" s="17" t="s">
        <v>24</v>
      </c>
      <c r="J87" s="63" t="s">
        <v>257</v>
      </c>
      <c r="K87" s="63" t="s">
        <v>258</v>
      </c>
      <c r="L87" s="61">
        <v>3</v>
      </c>
      <c r="M87" s="13" t="s">
        <v>259</v>
      </c>
    </row>
    <row r="88" spans="1:13">
      <c r="A88" s="58">
        <v>45902</v>
      </c>
      <c r="B88" s="59">
        <v>45697.375</v>
      </c>
      <c r="C88" s="59">
        <v>45697.395833333336</v>
      </c>
      <c r="D88" s="59">
        <v>2.1307870370370369E-2</v>
      </c>
      <c r="E88" s="68" t="s">
        <v>290</v>
      </c>
      <c r="F88" s="60" t="s">
        <v>306</v>
      </c>
      <c r="G88" s="63" t="s">
        <v>9</v>
      </c>
      <c r="H88" s="64">
        <v>5</v>
      </c>
      <c r="I88" s="17" t="s">
        <v>24</v>
      </c>
      <c r="J88" s="63" t="s">
        <v>260</v>
      </c>
      <c r="K88" s="63" t="s">
        <v>261</v>
      </c>
      <c r="L88" s="61">
        <v>3</v>
      </c>
      <c r="M88" s="13" t="s">
        <v>262</v>
      </c>
    </row>
    <row r="89" spans="1:13">
      <c r="A89" s="58">
        <v>45902</v>
      </c>
      <c r="B89" s="59">
        <v>45697.559027777781</v>
      </c>
      <c r="C89" s="59">
        <v>45697.55972222222</v>
      </c>
      <c r="D89" s="59">
        <v>5.6712962962962967E-4</v>
      </c>
      <c r="E89" s="68" t="s">
        <v>282</v>
      </c>
      <c r="F89" s="60" t="s">
        <v>302</v>
      </c>
      <c r="G89" s="63" t="s">
        <v>9</v>
      </c>
      <c r="H89" s="18">
        <v>8</v>
      </c>
      <c r="I89" s="17" t="s">
        <v>24</v>
      </c>
      <c r="J89" s="63" t="s">
        <v>263</v>
      </c>
      <c r="K89" s="63" t="s">
        <v>251</v>
      </c>
      <c r="L89" s="61">
        <v>1</v>
      </c>
      <c r="M89" s="13" t="s">
        <v>264</v>
      </c>
    </row>
    <row r="90" spans="1:13">
      <c r="A90" s="58">
        <v>45902</v>
      </c>
      <c r="B90" s="59">
        <v>45697.385416666664</v>
      </c>
      <c r="C90" s="59">
        <v>45697.418749999997</v>
      </c>
      <c r="D90" s="59">
        <v>3.2951388888888891E-2</v>
      </c>
      <c r="E90" s="68" t="s">
        <v>282</v>
      </c>
      <c r="F90" s="60" t="s">
        <v>302</v>
      </c>
      <c r="G90" s="63" t="s">
        <v>9</v>
      </c>
      <c r="H90" s="18">
        <v>8</v>
      </c>
      <c r="I90" s="17" t="s">
        <v>24</v>
      </c>
      <c r="J90" s="63" t="s">
        <v>265</v>
      </c>
      <c r="K90" s="63" t="s">
        <v>251</v>
      </c>
      <c r="L90" s="61">
        <v>2</v>
      </c>
      <c r="M90" s="13" t="s">
        <v>266</v>
      </c>
    </row>
    <row r="91" spans="1:13">
      <c r="A91" s="58">
        <v>45902</v>
      </c>
      <c r="B91" s="59">
        <v>45697.51458333333</v>
      </c>
      <c r="C91" s="59">
        <v>45697.520138888889</v>
      </c>
      <c r="D91" s="59">
        <v>5.4513888888888893E-3</v>
      </c>
      <c r="E91" s="68" t="s">
        <v>286</v>
      </c>
      <c r="F91" s="14" t="s">
        <v>312</v>
      </c>
      <c r="G91" s="63" t="s">
        <v>86</v>
      </c>
      <c r="H91" s="18">
        <v>8</v>
      </c>
      <c r="I91" s="17" t="s">
        <v>24</v>
      </c>
      <c r="J91" s="63" t="s">
        <v>267</v>
      </c>
      <c r="K91" s="63" t="s">
        <v>261</v>
      </c>
      <c r="L91" s="61">
        <v>2</v>
      </c>
      <c r="M91" s="13" t="s">
        <v>268</v>
      </c>
    </row>
    <row r="92" spans="1:13">
      <c r="A92" s="58">
        <v>45902</v>
      </c>
      <c r="B92" s="59">
        <v>45697.469444444447</v>
      </c>
      <c r="C92" s="59">
        <v>45697.475694444445</v>
      </c>
      <c r="D92" s="59">
        <v>6.4930555555555557E-3</v>
      </c>
      <c r="E92" s="68" t="s">
        <v>286</v>
      </c>
      <c r="F92" s="14" t="s">
        <v>312</v>
      </c>
      <c r="G92" s="63" t="s">
        <v>9</v>
      </c>
      <c r="H92" s="18">
        <v>8</v>
      </c>
      <c r="I92" s="17" t="s">
        <v>24</v>
      </c>
      <c r="J92" s="63" t="s">
        <v>269</v>
      </c>
      <c r="K92" s="63" t="s">
        <v>261</v>
      </c>
      <c r="L92" s="61">
        <v>1</v>
      </c>
      <c r="M92" s="13" t="s">
        <v>270</v>
      </c>
    </row>
    <row r="93" spans="1:13">
      <c r="A93" s="58">
        <v>45902</v>
      </c>
      <c r="B93" s="59">
        <v>45697.416666666664</v>
      </c>
      <c r="C93" s="59">
        <v>45697.427083333336</v>
      </c>
      <c r="D93" s="59">
        <v>1.0833333333333334E-2</v>
      </c>
      <c r="E93" s="68" t="s">
        <v>207</v>
      </c>
      <c r="F93" s="60" t="s">
        <v>304</v>
      </c>
      <c r="G93" s="63" t="s">
        <v>9</v>
      </c>
      <c r="H93" s="18">
        <v>3</v>
      </c>
      <c r="I93" s="17" t="s">
        <v>24</v>
      </c>
      <c r="J93" s="63" t="s">
        <v>271</v>
      </c>
      <c r="K93" s="63" t="s">
        <v>251</v>
      </c>
      <c r="L93" s="61">
        <v>1</v>
      </c>
      <c r="M93" s="13" t="s">
        <v>272</v>
      </c>
    </row>
    <row r="94" spans="1:13">
      <c r="A94" s="58">
        <v>45902</v>
      </c>
      <c r="B94" s="59">
        <v>45697.396527777775</v>
      </c>
      <c r="C94" s="59">
        <v>45697.40625</v>
      </c>
      <c r="D94" s="59">
        <v>9.3634259259259261E-3</v>
      </c>
      <c r="E94" s="68" t="s">
        <v>207</v>
      </c>
      <c r="F94" s="60" t="s">
        <v>304</v>
      </c>
      <c r="G94" s="63" t="s">
        <v>9</v>
      </c>
      <c r="H94" s="64">
        <v>5</v>
      </c>
      <c r="I94" s="63" t="s">
        <v>10</v>
      </c>
      <c r="J94" s="63" t="s">
        <v>273</v>
      </c>
      <c r="K94" s="63" t="s">
        <v>251</v>
      </c>
      <c r="L94" s="61">
        <v>3</v>
      </c>
      <c r="M94" s="13" t="s">
        <v>274</v>
      </c>
    </row>
    <row r="95" spans="1:13">
      <c r="A95" s="58">
        <v>45697</v>
      </c>
      <c r="B95" s="59">
        <v>45697.381944444445</v>
      </c>
      <c r="C95" s="59">
        <v>45697.387499999997</v>
      </c>
      <c r="D95" s="59">
        <v>5.4745370370370373E-3</v>
      </c>
      <c r="E95" s="68" t="s">
        <v>291</v>
      </c>
      <c r="F95" s="14" t="s">
        <v>303</v>
      </c>
      <c r="G95" s="63" t="s">
        <v>275</v>
      </c>
      <c r="H95" s="18">
        <v>8</v>
      </c>
      <c r="I95" s="63" t="s">
        <v>10</v>
      </c>
      <c r="J95" s="63" t="s">
        <v>276</v>
      </c>
      <c r="K95" s="63" t="s">
        <v>277</v>
      </c>
      <c r="L95" s="61">
        <v>3</v>
      </c>
      <c r="M95" s="13" t="s">
        <v>278</v>
      </c>
    </row>
    <row r="96" spans="1:13">
      <c r="A96" s="58">
        <v>45902</v>
      </c>
      <c r="B96" s="59">
        <v>45697.413888888892</v>
      </c>
      <c r="C96" s="59">
        <v>45697.424305555556</v>
      </c>
      <c r="D96" s="59">
        <v>1.0347222222222223E-2</v>
      </c>
      <c r="E96" s="68" t="s">
        <v>291</v>
      </c>
      <c r="F96" s="14" t="s">
        <v>303</v>
      </c>
      <c r="G96" s="63" t="s">
        <v>9</v>
      </c>
      <c r="H96" s="64">
        <v>9</v>
      </c>
      <c r="I96" s="17" t="s">
        <v>24</v>
      </c>
      <c r="J96" s="63" t="s">
        <v>279</v>
      </c>
      <c r="K96" s="63" t="s">
        <v>251</v>
      </c>
      <c r="L96" s="61">
        <v>3</v>
      </c>
      <c r="M96" s="13" t="s">
        <v>280</v>
      </c>
    </row>
    <row r="97" spans="1:13">
      <c r="A97" s="58">
        <v>45839</v>
      </c>
      <c r="B97" s="59">
        <v>0.63214120370370375</v>
      </c>
      <c r="C97" s="59">
        <v>0.63680555555555551</v>
      </c>
      <c r="D97" s="59">
        <v>4.6643518518518518E-3</v>
      </c>
      <c r="E97" s="15" t="s">
        <v>111</v>
      </c>
      <c r="F97" s="60" t="s">
        <v>301</v>
      </c>
      <c r="G97" s="17" t="s">
        <v>247</v>
      </c>
      <c r="H97" s="64">
        <v>9</v>
      </c>
      <c r="I97" s="17" t="s">
        <v>24</v>
      </c>
      <c r="J97" s="17" t="s">
        <v>58</v>
      </c>
      <c r="K97" s="17" t="s">
        <v>251</v>
      </c>
      <c r="L97" s="19">
        <v>1</v>
      </c>
      <c r="M97" s="19" t="s">
        <v>115</v>
      </c>
    </row>
    <row r="98" spans="1:13">
      <c r="A98" s="58">
        <v>45839</v>
      </c>
      <c r="B98" s="59">
        <v>0.58212962962962966</v>
      </c>
      <c r="C98" s="59">
        <v>0.58363425925925927</v>
      </c>
      <c r="D98" s="59">
        <v>1.5046296296296296E-3</v>
      </c>
      <c r="E98" s="15" t="s">
        <v>111</v>
      </c>
      <c r="F98" s="60" t="s">
        <v>301</v>
      </c>
      <c r="G98" s="17" t="s">
        <v>100</v>
      </c>
      <c r="H98" s="18">
        <v>6</v>
      </c>
      <c r="I98" s="17" t="s">
        <v>24</v>
      </c>
      <c r="J98" s="17" t="s">
        <v>71</v>
      </c>
      <c r="K98" s="17" t="s">
        <v>114</v>
      </c>
      <c r="L98" s="19">
        <v>3</v>
      </c>
      <c r="M98" s="19" t="s">
        <v>117</v>
      </c>
    </row>
    <row r="99" spans="1:13">
      <c r="A99" s="58">
        <v>45839</v>
      </c>
      <c r="B99" s="59">
        <v>0.5819212962962963</v>
      </c>
      <c r="C99" s="59">
        <v>0.58328703703703699</v>
      </c>
      <c r="D99" s="59">
        <v>1.3657407407407407E-3</v>
      </c>
      <c r="E99" s="15" t="s">
        <v>118</v>
      </c>
      <c r="F99" s="60" t="s">
        <v>301</v>
      </c>
      <c r="G99" s="17" t="s">
        <v>112</v>
      </c>
      <c r="H99" s="18">
        <v>8</v>
      </c>
      <c r="I99" s="17" t="s">
        <v>10</v>
      </c>
      <c r="J99" s="17" t="s">
        <v>152</v>
      </c>
      <c r="K99" s="17" t="s">
        <v>51</v>
      </c>
      <c r="L99" s="19">
        <v>1</v>
      </c>
      <c r="M99" s="19" t="s">
        <v>120</v>
      </c>
    </row>
    <row r="100" spans="1:13">
      <c r="A100" s="58">
        <v>45839</v>
      </c>
      <c r="B100" s="59">
        <v>0.58171296296296293</v>
      </c>
      <c r="C100" s="59">
        <v>0.583587962962963</v>
      </c>
      <c r="D100" s="59">
        <v>1.8749999999999999E-3</v>
      </c>
      <c r="E100" s="15" t="s">
        <v>121</v>
      </c>
      <c r="F100" s="60" t="s">
        <v>301</v>
      </c>
      <c r="G100" s="17" t="s">
        <v>26</v>
      </c>
      <c r="H100" s="18">
        <v>5</v>
      </c>
      <c r="I100" s="17" t="s">
        <v>10</v>
      </c>
      <c r="J100" s="17" t="s">
        <v>189</v>
      </c>
      <c r="K100" s="17" t="s">
        <v>114</v>
      </c>
      <c r="L100" s="19">
        <v>2</v>
      </c>
      <c r="M100" s="19" t="s">
        <v>124</v>
      </c>
    </row>
    <row r="101" spans="1:13">
      <c r="A101" s="58">
        <v>45839</v>
      </c>
      <c r="B101" s="59">
        <v>0.57942129629629635</v>
      </c>
      <c r="C101" s="59">
        <v>0.59076388888888887</v>
      </c>
      <c r="D101" s="59">
        <v>1.1342592592592593E-2</v>
      </c>
      <c r="E101" s="15" t="s">
        <v>125</v>
      </c>
      <c r="F101" s="60" t="s">
        <v>302</v>
      </c>
      <c r="G101" s="17" t="s">
        <v>66</v>
      </c>
      <c r="H101" s="18">
        <v>5</v>
      </c>
      <c r="I101" s="17" t="s">
        <v>10</v>
      </c>
      <c r="J101" s="17" t="s">
        <v>293</v>
      </c>
      <c r="K101" s="17" t="s">
        <v>51</v>
      </c>
      <c r="L101" s="19">
        <v>1</v>
      </c>
      <c r="M101" s="19" t="s">
        <v>127</v>
      </c>
    </row>
    <row r="102" spans="1:13">
      <c r="A102" s="58">
        <v>45839</v>
      </c>
      <c r="B102" s="59">
        <v>0.57861111111111108</v>
      </c>
      <c r="C102" s="59">
        <v>0.57921296296296299</v>
      </c>
      <c r="D102" s="59">
        <v>6.018518518518519E-4</v>
      </c>
      <c r="E102" s="15" t="s">
        <v>128</v>
      </c>
      <c r="F102" s="60" t="s">
        <v>301</v>
      </c>
      <c r="G102" s="17" t="s">
        <v>69</v>
      </c>
      <c r="H102" s="18">
        <v>10</v>
      </c>
      <c r="I102" s="17" t="s">
        <v>10</v>
      </c>
      <c r="J102" s="17" t="s">
        <v>179</v>
      </c>
      <c r="K102" s="17" t="s">
        <v>12</v>
      </c>
      <c r="L102" s="19">
        <v>2</v>
      </c>
      <c r="M102" s="19" t="s">
        <v>130</v>
      </c>
    </row>
    <row r="103" spans="1:13">
      <c r="A103" s="58">
        <v>45839</v>
      </c>
      <c r="B103" s="59">
        <v>0.57843750000000005</v>
      </c>
      <c r="C103" s="59">
        <v>0.58354166666666663</v>
      </c>
      <c r="D103" s="59">
        <v>5.1041666666666666E-3</v>
      </c>
      <c r="E103" s="15" t="s">
        <v>121</v>
      </c>
      <c r="F103" s="60" t="s">
        <v>301</v>
      </c>
      <c r="G103" s="17" t="s">
        <v>26</v>
      </c>
      <c r="H103" s="64">
        <v>9</v>
      </c>
      <c r="I103" s="17" t="s">
        <v>24</v>
      </c>
      <c r="J103" s="17" t="s">
        <v>55</v>
      </c>
      <c r="K103" s="17" t="s">
        <v>137</v>
      </c>
      <c r="L103" s="19">
        <v>3</v>
      </c>
      <c r="M103" s="19" t="s">
        <v>132</v>
      </c>
    </row>
    <row r="104" spans="1:13">
      <c r="A104" s="58">
        <v>45839</v>
      </c>
      <c r="B104" s="59">
        <v>0.5756944444444444</v>
      </c>
      <c r="C104" s="59">
        <v>0.58368055555555554</v>
      </c>
      <c r="D104" s="59">
        <v>7.9861111111111105E-3</v>
      </c>
      <c r="E104" s="15" t="s">
        <v>133</v>
      </c>
      <c r="F104" s="60" t="s">
        <v>301</v>
      </c>
      <c r="G104" s="17" t="s">
        <v>112</v>
      </c>
      <c r="H104" s="18">
        <v>10</v>
      </c>
      <c r="I104" s="17" t="s">
        <v>24</v>
      </c>
      <c r="J104" s="17" t="s">
        <v>116</v>
      </c>
      <c r="K104" s="17" t="s">
        <v>9</v>
      </c>
      <c r="L104" s="19">
        <v>1</v>
      </c>
      <c r="M104" s="19" t="s">
        <v>135</v>
      </c>
    </row>
    <row r="105" spans="1:13">
      <c r="A105" s="58">
        <v>45839</v>
      </c>
      <c r="B105" s="59">
        <v>0.57543981481481477</v>
      </c>
      <c r="C105" s="59">
        <v>0.58806712962962959</v>
      </c>
      <c r="D105" s="59">
        <v>1.2627314814814815E-2</v>
      </c>
      <c r="E105" s="15" t="s">
        <v>121</v>
      </c>
      <c r="F105" s="60" t="s">
        <v>301</v>
      </c>
      <c r="G105" s="17" t="s">
        <v>26</v>
      </c>
      <c r="H105" s="18">
        <v>7</v>
      </c>
      <c r="I105" s="17" t="s">
        <v>24</v>
      </c>
      <c r="J105" s="17" t="s">
        <v>232</v>
      </c>
      <c r="K105" s="17" t="s">
        <v>9</v>
      </c>
      <c r="L105" s="19">
        <v>3</v>
      </c>
      <c r="M105" s="19" t="s">
        <v>138</v>
      </c>
    </row>
    <row r="106" spans="1:13">
      <c r="A106" s="58">
        <v>45839</v>
      </c>
      <c r="B106" s="59">
        <v>0.57524305555555555</v>
      </c>
      <c r="C106" s="59">
        <v>0.58387731481481486</v>
      </c>
      <c r="D106" s="59">
        <v>8.6342592592592599E-3</v>
      </c>
      <c r="E106" s="15" t="s">
        <v>121</v>
      </c>
      <c r="F106" s="60" t="s">
        <v>301</v>
      </c>
      <c r="G106" s="17" t="s">
        <v>100</v>
      </c>
      <c r="H106" s="18">
        <v>8</v>
      </c>
      <c r="I106" s="17" t="s">
        <v>10</v>
      </c>
      <c r="J106" s="17" t="s">
        <v>113</v>
      </c>
      <c r="K106" s="17" t="s">
        <v>17</v>
      </c>
      <c r="L106" s="19">
        <v>0</v>
      </c>
      <c r="M106" s="19" t="s">
        <v>141</v>
      </c>
    </row>
    <row r="107" spans="1:13">
      <c r="A107" s="58">
        <v>45839</v>
      </c>
      <c r="B107" s="59">
        <v>0.57458333333333333</v>
      </c>
      <c r="C107" s="59">
        <v>0.58322916666666669</v>
      </c>
      <c r="D107" s="59">
        <v>8.6458333333333335E-3</v>
      </c>
      <c r="E107" s="15" t="s">
        <v>121</v>
      </c>
      <c r="F107" s="60" t="s">
        <v>301</v>
      </c>
      <c r="G107" s="17" t="s">
        <v>9</v>
      </c>
      <c r="H107" s="18">
        <v>5</v>
      </c>
      <c r="I107" s="17" t="s">
        <v>10</v>
      </c>
      <c r="J107" s="17" t="s">
        <v>129</v>
      </c>
      <c r="K107" s="17" t="s">
        <v>114</v>
      </c>
      <c r="L107" s="19">
        <v>2</v>
      </c>
      <c r="M107" s="19" t="s">
        <v>143</v>
      </c>
    </row>
    <row r="108" spans="1:13">
      <c r="A108" s="58">
        <v>45839</v>
      </c>
      <c r="B108" s="59">
        <v>0.57415509259259256</v>
      </c>
      <c r="C108" s="59">
        <v>0.58142361111111107</v>
      </c>
      <c r="D108" s="59">
        <v>7.2685185185185188E-3</v>
      </c>
      <c r="E108" s="15" t="s">
        <v>111</v>
      </c>
      <c r="F108" s="60" t="s">
        <v>301</v>
      </c>
      <c r="G108" s="17" t="s">
        <v>112</v>
      </c>
      <c r="H108" s="18">
        <v>6</v>
      </c>
      <c r="I108" s="17" t="s">
        <v>10</v>
      </c>
      <c r="J108" s="17" t="s">
        <v>58</v>
      </c>
      <c r="K108" s="17" t="s">
        <v>114</v>
      </c>
      <c r="L108" s="19">
        <v>2</v>
      </c>
      <c r="M108" s="19" t="s">
        <v>145</v>
      </c>
    </row>
    <row r="109" spans="1:13">
      <c r="A109" s="58">
        <v>45839</v>
      </c>
      <c r="B109" s="59">
        <v>0.5738657407407407</v>
      </c>
      <c r="C109" s="59">
        <v>0.5838888888888889</v>
      </c>
      <c r="D109" s="59">
        <v>1.0023148148148147E-2</v>
      </c>
      <c r="E109" s="15" t="s">
        <v>146</v>
      </c>
      <c r="F109" s="60" t="s">
        <v>302</v>
      </c>
      <c r="G109" s="17" t="s">
        <v>26</v>
      </c>
      <c r="H109" s="18">
        <v>8</v>
      </c>
      <c r="I109" s="17" t="s">
        <v>24</v>
      </c>
      <c r="J109" s="17" t="s">
        <v>183</v>
      </c>
      <c r="K109" s="17" t="s">
        <v>251</v>
      </c>
      <c r="L109" s="19">
        <v>3</v>
      </c>
      <c r="M109" s="19" t="s">
        <v>148</v>
      </c>
    </row>
    <row r="110" spans="1:13">
      <c r="A110" s="58">
        <v>45839</v>
      </c>
      <c r="B110" s="59">
        <v>0.57322916666666668</v>
      </c>
      <c r="C110" s="59">
        <v>0.58616898148148144</v>
      </c>
      <c r="D110" s="59">
        <v>1.2939814814814815E-2</v>
      </c>
      <c r="E110" s="15" t="s">
        <v>149</v>
      </c>
      <c r="F110" s="60" t="s">
        <v>302</v>
      </c>
      <c r="G110" s="17" t="s">
        <v>51</v>
      </c>
      <c r="H110" s="18">
        <v>10</v>
      </c>
      <c r="I110" s="17" t="s">
        <v>24</v>
      </c>
      <c r="J110" s="17" t="s">
        <v>199</v>
      </c>
      <c r="K110" s="17" t="s">
        <v>137</v>
      </c>
      <c r="L110" s="19">
        <v>3</v>
      </c>
      <c r="M110" s="19" t="s">
        <v>151</v>
      </c>
    </row>
    <row r="111" spans="1:13">
      <c r="A111" s="58">
        <v>45839</v>
      </c>
      <c r="B111" s="59">
        <v>0.5727430555555556</v>
      </c>
      <c r="C111" s="59">
        <v>0.58422453703703703</v>
      </c>
      <c r="D111" s="59">
        <v>1.1481481481481481E-2</v>
      </c>
      <c r="E111" s="15" t="s">
        <v>146</v>
      </c>
      <c r="F111" s="60" t="s">
        <v>302</v>
      </c>
      <c r="G111" s="17" t="s">
        <v>112</v>
      </c>
      <c r="H111" s="18">
        <v>6</v>
      </c>
      <c r="I111" s="17" t="s">
        <v>24</v>
      </c>
      <c r="J111" s="17" t="s">
        <v>94</v>
      </c>
      <c r="K111" s="17" t="s">
        <v>114</v>
      </c>
      <c r="L111" s="19">
        <v>1</v>
      </c>
      <c r="M111" s="19" t="s">
        <v>153</v>
      </c>
    </row>
    <row r="112" spans="1:13">
      <c r="A112" s="58">
        <v>45840</v>
      </c>
      <c r="B112" s="59">
        <v>0.5886689814814815</v>
      </c>
      <c r="C112" s="59">
        <v>0.59045138888888893</v>
      </c>
      <c r="D112" s="59">
        <v>1.7824074074074075E-3</v>
      </c>
      <c r="E112" s="15" t="s">
        <v>111</v>
      </c>
      <c r="F112" s="60" t="s">
        <v>301</v>
      </c>
      <c r="G112" s="17" t="s">
        <v>9</v>
      </c>
      <c r="H112" s="18">
        <v>7</v>
      </c>
      <c r="I112" s="17" t="s">
        <v>24</v>
      </c>
      <c r="J112" s="17" t="s">
        <v>50</v>
      </c>
      <c r="K112" s="17" t="s">
        <v>123</v>
      </c>
      <c r="L112" s="19">
        <v>3</v>
      </c>
      <c r="M112" s="19" t="s">
        <v>155</v>
      </c>
    </row>
    <row r="113" spans="1:13">
      <c r="A113" s="58">
        <v>45840</v>
      </c>
      <c r="B113" s="59">
        <v>0.57789351851851856</v>
      </c>
      <c r="C113" s="59">
        <v>0.58357638888888885</v>
      </c>
      <c r="D113" s="59">
        <v>5.6828703703703702E-3</v>
      </c>
      <c r="E113" s="15" t="s">
        <v>156</v>
      </c>
      <c r="F113" s="60" t="s">
        <v>305</v>
      </c>
      <c r="G113" s="17" t="s">
        <v>86</v>
      </c>
      <c r="H113" s="18">
        <v>7</v>
      </c>
      <c r="I113" s="17" t="s">
        <v>24</v>
      </c>
      <c r="J113" s="17" t="s">
        <v>177</v>
      </c>
      <c r="K113" s="17" t="s">
        <v>261</v>
      </c>
      <c r="L113" s="19">
        <v>1</v>
      </c>
      <c r="M113" s="19" t="s">
        <v>158</v>
      </c>
    </row>
    <row r="114" spans="1:13">
      <c r="A114" s="58">
        <v>45840</v>
      </c>
      <c r="B114" s="59">
        <v>0.57234953703703706</v>
      </c>
      <c r="C114" s="59">
        <v>0.57740740740740737</v>
      </c>
      <c r="D114" s="59">
        <v>5.0578703703703706E-3</v>
      </c>
      <c r="E114" s="15" t="s">
        <v>159</v>
      </c>
      <c r="F114" s="60" t="s">
        <v>313</v>
      </c>
      <c r="G114" s="17" t="s">
        <v>112</v>
      </c>
      <c r="H114" s="18">
        <v>6</v>
      </c>
      <c r="I114" s="17" t="s">
        <v>24</v>
      </c>
      <c r="J114" s="17" t="s">
        <v>81</v>
      </c>
      <c r="K114" s="17" t="s">
        <v>114</v>
      </c>
      <c r="L114" s="19">
        <v>2</v>
      </c>
      <c r="M114" s="19" t="s">
        <v>161</v>
      </c>
    </row>
    <row r="115" spans="1:13">
      <c r="A115" s="58">
        <v>45840</v>
      </c>
      <c r="B115" s="59">
        <v>0.57215277777777773</v>
      </c>
      <c r="C115" s="59">
        <v>0.58199074074074075</v>
      </c>
      <c r="D115" s="59">
        <v>9.8379629629629633E-3</v>
      </c>
      <c r="E115" s="15" t="s">
        <v>111</v>
      </c>
      <c r="F115" s="60" t="s">
        <v>301</v>
      </c>
      <c r="G115" s="17" t="s">
        <v>9</v>
      </c>
      <c r="H115" s="18">
        <v>10</v>
      </c>
      <c r="I115" s="17" t="s">
        <v>10</v>
      </c>
      <c r="J115" s="17" t="s">
        <v>81</v>
      </c>
      <c r="K115" s="17" t="s">
        <v>9</v>
      </c>
      <c r="L115" s="19">
        <v>1</v>
      </c>
      <c r="M115" s="19" t="s">
        <v>163</v>
      </c>
    </row>
    <row r="116" spans="1:13">
      <c r="A116" s="58">
        <v>45840</v>
      </c>
      <c r="B116" s="59">
        <v>0.57207175925925924</v>
      </c>
      <c r="C116" s="59">
        <v>0.59719907407407402</v>
      </c>
      <c r="D116" s="59">
        <v>2.5127314814814814E-2</v>
      </c>
      <c r="E116" s="15" t="s">
        <v>125</v>
      </c>
      <c r="F116" s="60" t="s">
        <v>302</v>
      </c>
      <c r="G116" s="17" t="s">
        <v>66</v>
      </c>
      <c r="H116" s="18">
        <v>5</v>
      </c>
      <c r="I116" s="17" t="s">
        <v>10</v>
      </c>
      <c r="J116" s="17" t="s">
        <v>147</v>
      </c>
      <c r="K116" s="17" t="s">
        <v>137</v>
      </c>
      <c r="L116" s="19">
        <v>4</v>
      </c>
      <c r="M116" s="19" t="s">
        <v>165</v>
      </c>
    </row>
    <row r="117" spans="1:13">
      <c r="A117" s="58">
        <v>45840</v>
      </c>
      <c r="B117" s="59">
        <v>0.57142361111111106</v>
      </c>
      <c r="C117" s="59">
        <v>0.57626157407407408</v>
      </c>
      <c r="D117" s="59">
        <v>4.8379629629629632E-3</v>
      </c>
      <c r="E117" s="15" t="s">
        <v>111</v>
      </c>
      <c r="F117" s="60" t="s">
        <v>301</v>
      </c>
      <c r="G117" s="17" t="s">
        <v>112</v>
      </c>
      <c r="H117" s="18">
        <v>8</v>
      </c>
      <c r="I117" s="17" t="s">
        <v>10</v>
      </c>
      <c r="J117" s="17" t="s">
        <v>263</v>
      </c>
      <c r="K117" s="17" t="s">
        <v>12</v>
      </c>
      <c r="L117" s="19">
        <v>2</v>
      </c>
      <c r="M117" s="19" t="s">
        <v>167</v>
      </c>
    </row>
    <row r="118" spans="1:13">
      <c r="A118" s="58">
        <v>45840</v>
      </c>
      <c r="B118" s="59">
        <v>0.57092592592592595</v>
      </c>
      <c r="C118" s="59">
        <v>0.58898148148148144</v>
      </c>
      <c r="D118" s="59">
        <v>1.8055555555555554E-2</v>
      </c>
      <c r="E118" s="15" t="s">
        <v>118</v>
      </c>
      <c r="F118" s="60" t="s">
        <v>301</v>
      </c>
      <c r="G118" s="17" t="s">
        <v>112</v>
      </c>
      <c r="H118" s="18">
        <v>7</v>
      </c>
      <c r="I118" s="17" t="s">
        <v>24</v>
      </c>
      <c r="J118" s="17" t="s">
        <v>136</v>
      </c>
      <c r="K118" s="17" t="s">
        <v>137</v>
      </c>
      <c r="L118" s="19">
        <v>1</v>
      </c>
      <c r="M118" s="19" t="s">
        <v>169</v>
      </c>
    </row>
    <row r="119" spans="1:13">
      <c r="A119" s="58">
        <v>45841</v>
      </c>
      <c r="B119" s="59">
        <v>0.57361111111111107</v>
      </c>
      <c r="C119" s="59">
        <v>0.58333333333333337</v>
      </c>
      <c r="D119" s="59">
        <v>9.7569444444444448E-3</v>
      </c>
      <c r="E119" s="15" t="s">
        <v>170</v>
      </c>
      <c r="F119" s="60" t="s">
        <v>302</v>
      </c>
      <c r="G119" s="17" t="s">
        <v>244</v>
      </c>
      <c r="H119" s="18">
        <v>8</v>
      </c>
      <c r="I119" s="17" t="s">
        <v>10</v>
      </c>
      <c r="J119" s="17" t="s">
        <v>162</v>
      </c>
      <c r="K119" s="17" t="s">
        <v>107</v>
      </c>
      <c r="L119" s="19">
        <v>3</v>
      </c>
      <c r="M119" s="19" t="s">
        <v>172</v>
      </c>
    </row>
    <row r="120" spans="1:13">
      <c r="A120" s="58">
        <v>45841</v>
      </c>
      <c r="B120" s="59">
        <v>0.57152777777777775</v>
      </c>
      <c r="C120" s="59">
        <v>0.5805555555555556</v>
      </c>
      <c r="D120" s="59">
        <v>9.1203703703703707E-3</v>
      </c>
      <c r="E120" s="15" t="s">
        <v>159</v>
      </c>
      <c r="F120" s="60" t="s">
        <v>313</v>
      </c>
      <c r="G120" s="17" t="s">
        <v>9</v>
      </c>
      <c r="H120" s="18">
        <v>5</v>
      </c>
      <c r="I120" s="17" t="s">
        <v>24</v>
      </c>
      <c r="J120" s="17" t="s">
        <v>267</v>
      </c>
      <c r="K120" s="17" t="s">
        <v>114</v>
      </c>
      <c r="L120" s="19">
        <v>1</v>
      </c>
      <c r="M120" s="19" t="s">
        <v>174</v>
      </c>
    </row>
    <row r="121" spans="1:13">
      <c r="A121" s="58">
        <v>45841</v>
      </c>
      <c r="B121" s="59">
        <v>0.56874999999999998</v>
      </c>
      <c r="C121" s="59">
        <v>0.57916666666666672</v>
      </c>
      <c r="D121" s="59">
        <v>1.0081018518518519E-2</v>
      </c>
      <c r="E121" s="15" t="s">
        <v>111</v>
      </c>
      <c r="F121" s="60" t="s">
        <v>301</v>
      </c>
      <c r="G121" s="17" t="s">
        <v>235</v>
      </c>
      <c r="H121" s="18">
        <v>5</v>
      </c>
      <c r="I121" s="17" t="s">
        <v>24</v>
      </c>
      <c r="J121" s="17" t="s">
        <v>260</v>
      </c>
      <c r="K121" s="17" t="s">
        <v>137</v>
      </c>
      <c r="L121" s="19">
        <v>1</v>
      </c>
      <c r="M121" s="19" t="s">
        <v>176</v>
      </c>
    </row>
    <row r="122" spans="1:13">
      <c r="A122" s="58">
        <v>45841</v>
      </c>
      <c r="B122" s="59">
        <v>0.56527777777777777</v>
      </c>
      <c r="C122" s="59">
        <v>0.58611111111111114</v>
      </c>
      <c r="D122" s="59">
        <v>2.0162037037037037E-2</v>
      </c>
      <c r="E122" s="15" t="s">
        <v>111</v>
      </c>
      <c r="F122" s="60" t="s">
        <v>301</v>
      </c>
      <c r="G122" s="17" t="s">
        <v>112</v>
      </c>
      <c r="H122" s="18">
        <v>10</v>
      </c>
      <c r="I122" s="17" t="s">
        <v>10</v>
      </c>
      <c r="J122" s="17" t="s">
        <v>116</v>
      </c>
      <c r="K122" s="17" t="s">
        <v>114</v>
      </c>
      <c r="L122" s="19">
        <v>2</v>
      </c>
      <c r="M122" s="19" t="s">
        <v>178</v>
      </c>
    </row>
    <row r="123" spans="1:13">
      <c r="A123" s="58">
        <v>45841</v>
      </c>
      <c r="B123" s="59">
        <v>0.56527777777777777</v>
      </c>
      <c r="C123" s="59">
        <v>0.58333333333333337</v>
      </c>
      <c r="D123" s="59">
        <v>1.8530092592592591E-2</v>
      </c>
      <c r="E123" s="15" t="s">
        <v>121</v>
      </c>
      <c r="F123" s="60" t="s">
        <v>301</v>
      </c>
      <c r="G123" s="17" t="s">
        <v>26</v>
      </c>
      <c r="H123" s="18">
        <v>7</v>
      </c>
      <c r="I123" s="17" t="s">
        <v>10</v>
      </c>
      <c r="J123" s="17" t="s">
        <v>50</v>
      </c>
      <c r="K123" s="17" t="s">
        <v>251</v>
      </c>
      <c r="L123" s="19">
        <v>1</v>
      </c>
      <c r="M123" s="19" t="s">
        <v>180</v>
      </c>
    </row>
    <row r="124" spans="1:13">
      <c r="A124" s="58">
        <v>45841</v>
      </c>
      <c r="B124" s="59">
        <v>0.56319444444444444</v>
      </c>
      <c r="C124" s="59">
        <v>0.58333333333333337</v>
      </c>
      <c r="D124" s="59">
        <v>2.0243055555555556E-2</v>
      </c>
      <c r="E124" s="15" t="s">
        <v>118</v>
      </c>
      <c r="F124" s="60" t="s">
        <v>301</v>
      </c>
      <c r="G124" s="17" t="s">
        <v>9</v>
      </c>
      <c r="H124" s="18">
        <v>10</v>
      </c>
      <c r="I124" s="17" t="s">
        <v>24</v>
      </c>
      <c r="J124" s="17" t="s">
        <v>58</v>
      </c>
      <c r="K124" s="17" t="s">
        <v>114</v>
      </c>
      <c r="L124" s="19">
        <v>3</v>
      </c>
      <c r="M124" s="19" t="s">
        <v>182</v>
      </c>
    </row>
    <row r="125" spans="1:13">
      <c r="A125" s="58">
        <v>45841</v>
      </c>
      <c r="B125" s="59">
        <v>0.5625</v>
      </c>
      <c r="C125" s="59">
        <v>0.61527777777777781</v>
      </c>
      <c r="D125" s="59">
        <v>5.303240740740741E-2</v>
      </c>
      <c r="E125" s="15" t="s">
        <v>121</v>
      </c>
      <c r="F125" s="60" t="s">
        <v>301</v>
      </c>
      <c r="G125" s="17" t="s">
        <v>112</v>
      </c>
      <c r="H125" s="18">
        <v>6</v>
      </c>
      <c r="I125" s="17" t="s">
        <v>24</v>
      </c>
      <c r="J125" s="17" t="s">
        <v>88</v>
      </c>
      <c r="K125" s="17" t="s">
        <v>9</v>
      </c>
      <c r="L125" s="19">
        <v>1</v>
      </c>
      <c r="M125" s="19" t="s">
        <v>184</v>
      </c>
    </row>
    <row r="126" spans="1:13">
      <c r="A126" s="58">
        <v>45841</v>
      </c>
      <c r="B126" s="59">
        <v>0.56180555555555556</v>
      </c>
      <c r="C126" s="59">
        <v>0.56180555555555556</v>
      </c>
      <c r="D126" s="59">
        <v>9.2592592592592588E-5</v>
      </c>
      <c r="E126" s="15" t="s">
        <v>111</v>
      </c>
      <c r="F126" s="60" t="s">
        <v>301</v>
      </c>
      <c r="G126" s="17" t="s">
        <v>45</v>
      </c>
      <c r="H126" s="64">
        <v>9</v>
      </c>
      <c r="I126" s="17" t="s">
        <v>24</v>
      </c>
      <c r="J126" s="17" t="s">
        <v>43</v>
      </c>
      <c r="K126" s="17" t="s">
        <v>137</v>
      </c>
      <c r="L126" s="19">
        <v>3</v>
      </c>
      <c r="M126" s="19" t="s">
        <v>186</v>
      </c>
    </row>
    <row r="127" spans="1:13">
      <c r="A127" s="58">
        <v>45841</v>
      </c>
      <c r="B127" s="59">
        <v>0.56041666666666667</v>
      </c>
      <c r="C127" s="59">
        <v>0.56944444444444442</v>
      </c>
      <c r="D127" s="59">
        <v>9.1666666666666667E-3</v>
      </c>
      <c r="E127" s="15" t="s">
        <v>159</v>
      </c>
      <c r="F127" s="60" t="s">
        <v>313</v>
      </c>
      <c r="G127" s="17" t="s">
        <v>45</v>
      </c>
      <c r="H127" s="18">
        <v>6</v>
      </c>
      <c r="I127" s="17" t="s">
        <v>24</v>
      </c>
      <c r="J127" s="17" t="s">
        <v>131</v>
      </c>
      <c r="K127" s="17" t="s">
        <v>114</v>
      </c>
      <c r="L127" s="19">
        <v>1</v>
      </c>
      <c r="M127" s="19" t="s">
        <v>188</v>
      </c>
    </row>
    <row r="128" spans="1:13">
      <c r="A128" s="58">
        <v>45841</v>
      </c>
      <c r="B128" s="59">
        <v>0.55902777777777779</v>
      </c>
      <c r="C128" s="59">
        <v>0.57291666666666663</v>
      </c>
      <c r="D128" s="59">
        <v>1.4097222222222223E-2</v>
      </c>
      <c r="E128" s="15" t="s">
        <v>170</v>
      </c>
      <c r="F128" s="60" t="s">
        <v>302</v>
      </c>
      <c r="G128" s="17" t="s">
        <v>139</v>
      </c>
      <c r="H128" s="64">
        <v>9</v>
      </c>
      <c r="I128" s="17" t="s">
        <v>24</v>
      </c>
      <c r="J128" s="17" t="s">
        <v>199</v>
      </c>
      <c r="K128" s="17" t="s">
        <v>12</v>
      </c>
      <c r="L128" s="19">
        <v>3</v>
      </c>
      <c r="M128" s="19" t="s">
        <v>190</v>
      </c>
    </row>
    <row r="129" spans="1:13">
      <c r="A129" s="58">
        <v>45841</v>
      </c>
      <c r="B129" s="59">
        <v>0.55763888888888891</v>
      </c>
      <c r="C129" s="59">
        <v>0.56458333333333333</v>
      </c>
      <c r="D129" s="59">
        <v>7.1180555555555554E-3</v>
      </c>
      <c r="E129" s="15" t="s">
        <v>133</v>
      </c>
      <c r="F129" s="60" t="s">
        <v>301</v>
      </c>
      <c r="G129" s="17" t="s">
        <v>112</v>
      </c>
      <c r="H129" s="18">
        <v>5</v>
      </c>
      <c r="I129" s="17" t="s">
        <v>24</v>
      </c>
      <c r="J129" s="17" t="s">
        <v>43</v>
      </c>
      <c r="K129" s="17" t="s">
        <v>17</v>
      </c>
      <c r="L129" s="19">
        <v>2</v>
      </c>
      <c r="M129" s="19" t="s">
        <v>192</v>
      </c>
    </row>
    <row r="130" spans="1:13">
      <c r="A130" s="58">
        <v>45853</v>
      </c>
      <c r="B130" s="59">
        <v>0.34377314814814813</v>
      </c>
      <c r="C130" s="59">
        <v>0.35641203703703705</v>
      </c>
      <c r="D130" s="59">
        <v>1.2638888888888889E-2</v>
      </c>
      <c r="E130" s="15" t="s">
        <v>193</v>
      </c>
      <c r="F130" s="60" t="s">
        <v>304</v>
      </c>
      <c r="G130" s="17" t="s">
        <v>112</v>
      </c>
      <c r="H130" s="18">
        <v>8</v>
      </c>
      <c r="I130" s="17" t="s">
        <v>24</v>
      </c>
      <c r="J130" s="17" t="s">
        <v>162</v>
      </c>
      <c r="K130" s="17" t="s">
        <v>114</v>
      </c>
      <c r="L130" s="19">
        <v>2</v>
      </c>
      <c r="M130" s="19" t="s">
        <v>196</v>
      </c>
    </row>
    <row r="131" spans="1:13">
      <c r="A131" s="58">
        <v>45853</v>
      </c>
      <c r="B131" s="59">
        <v>0.34377314814814813</v>
      </c>
      <c r="C131" s="59">
        <v>0.4572222222222222</v>
      </c>
      <c r="D131" s="59">
        <v>0.11342592592592593</v>
      </c>
      <c r="E131" s="15" t="s">
        <v>156</v>
      </c>
      <c r="F131" s="60" t="s">
        <v>305</v>
      </c>
      <c r="G131" s="17" t="s">
        <v>26</v>
      </c>
      <c r="H131" s="18">
        <v>8</v>
      </c>
      <c r="I131" s="17" t="s">
        <v>24</v>
      </c>
      <c r="J131" s="17" t="s">
        <v>55</v>
      </c>
      <c r="K131" s="17" t="s">
        <v>12</v>
      </c>
      <c r="L131" s="19">
        <v>2</v>
      </c>
      <c r="M131" s="19" t="s">
        <v>198</v>
      </c>
    </row>
    <row r="132" spans="1:13">
      <c r="A132" s="58">
        <v>45853</v>
      </c>
      <c r="B132" s="59">
        <v>0.34378472222222223</v>
      </c>
      <c r="C132" s="59">
        <v>0.36233796296296295</v>
      </c>
      <c r="D132" s="59">
        <v>1.8541666666666668E-2</v>
      </c>
      <c r="E132" s="15" t="s">
        <v>118</v>
      </c>
      <c r="F132" s="60" t="s">
        <v>301</v>
      </c>
      <c r="G132" s="17" t="s">
        <v>51</v>
      </c>
      <c r="H132" s="18">
        <v>7</v>
      </c>
      <c r="I132" s="17" t="s">
        <v>24</v>
      </c>
      <c r="J132" s="17" t="s">
        <v>191</v>
      </c>
      <c r="K132" s="17" t="s">
        <v>12</v>
      </c>
      <c r="L132" s="19">
        <v>2</v>
      </c>
      <c r="M132" s="19" t="s">
        <v>201</v>
      </c>
    </row>
    <row r="133" spans="1:13">
      <c r="A133" s="58">
        <v>45853</v>
      </c>
      <c r="B133" s="59">
        <v>0.34379629629629632</v>
      </c>
      <c r="C133" s="59">
        <v>0.44103009259259257</v>
      </c>
      <c r="D133" s="59">
        <v>9.7222222222222224E-2</v>
      </c>
      <c r="E133" s="15" t="s">
        <v>125</v>
      </c>
      <c r="F133" s="60" t="s">
        <v>302</v>
      </c>
      <c r="G133" s="17" t="s">
        <v>112</v>
      </c>
      <c r="H133" s="18">
        <v>5</v>
      </c>
      <c r="I133" s="17" t="s">
        <v>10</v>
      </c>
      <c r="J133" s="17" t="s">
        <v>131</v>
      </c>
      <c r="K133" s="17" t="s">
        <v>137</v>
      </c>
      <c r="L133" s="19">
        <v>2</v>
      </c>
      <c r="M133" s="19" t="s">
        <v>203</v>
      </c>
    </row>
    <row r="134" spans="1:13">
      <c r="A134" s="58">
        <v>45853</v>
      </c>
      <c r="B134" s="59">
        <v>0.34987268518518516</v>
      </c>
      <c r="C134" s="59">
        <v>0.35373842592592591</v>
      </c>
      <c r="D134" s="59">
        <v>3.8541666666666668E-3</v>
      </c>
      <c r="E134" s="15" t="s">
        <v>204</v>
      </c>
      <c r="F134" s="60" t="s">
        <v>306</v>
      </c>
      <c r="G134" s="17" t="s">
        <v>112</v>
      </c>
      <c r="H134" s="18">
        <v>10</v>
      </c>
      <c r="I134" s="17" t="s">
        <v>24</v>
      </c>
      <c r="J134" s="17" t="s">
        <v>191</v>
      </c>
      <c r="K134" s="17" t="s">
        <v>47</v>
      </c>
      <c r="L134" s="19">
        <v>3</v>
      </c>
      <c r="M134" s="19" t="s">
        <v>206</v>
      </c>
    </row>
    <row r="135" spans="1:13">
      <c r="A135" s="58">
        <v>45724</v>
      </c>
      <c r="B135" s="59">
        <v>0.66388888888888886</v>
      </c>
      <c r="C135" s="59">
        <v>0.67777777777777781</v>
      </c>
      <c r="D135" s="59">
        <v>1.3541666666666667E-2</v>
      </c>
      <c r="E135" s="14" t="s">
        <v>118</v>
      </c>
      <c r="F135" s="60" t="s">
        <v>301</v>
      </c>
      <c r="G135" s="17" t="s">
        <v>45</v>
      </c>
      <c r="H135" s="18">
        <v>8</v>
      </c>
      <c r="I135" s="17" t="s">
        <v>10</v>
      </c>
      <c r="J135" s="17" t="s">
        <v>187</v>
      </c>
      <c r="K135" s="17" t="s">
        <v>114</v>
      </c>
      <c r="L135" s="19">
        <v>4</v>
      </c>
      <c r="M135" s="20" t="s">
        <v>13</v>
      </c>
    </row>
    <row r="136" spans="1:13">
      <c r="A136" s="58">
        <v>45724</v>
      </c>
      <c r="B136" s="59">
        <v>0.63541666666666663</v>
      </c>
      <c r="C136" s="59">
        <v>0.64618055555555554</v>
      </c>
      <c r="D136" s="59">
        <v>1.0300925925925925E-2</v>
      </c>
      <c r="E136" s="14" t="s">
        <v>170</v>
      </c>
      <c r="F136" s="60" t="s">
        <v>302</v>
      </c>
      <c r="G136" s="17" t="s">
        <v>26</v>
      </c>
      <c r="H136" s="64">
        <v>9</v>
      </c>
      <c r="I136" s="17" t="s">
        <v>10</v>
      </c>
      <c r="J136" s="17" t="s">
        <v>81</v>
      </c>
      <c r="K136" s="17" t="s">
        <v>137</v>
      </c>
      <c r="L136" s="19">
        <v>0</v>
      </c>
      <c r="M136" s="20" t="s">
        <v>15</v>
      </c>
    </row>
    <row r="137" spans="1:13">
      <c r="A137" s="58">
        <v>45724</v>
      </c>
      <c r="B137" s="59">
        <v>0.58125000000000004</v>
      </c>
      <c r="C137" s="59">
        <v>0.59722222222222221</v>
      </c>
      <c r="D137" s="59">
        <v>1.5972222222222221E-2</v>
      </c>
      <c r="E137" s="14" t="s">
        <v>220</v>
      </c>
      <c r="F137" s="14" t="s">
        <v>310</v>
      </c>
      <c r="G137" s="17" t="s">
        <v>66</v>
      </c>
      <c r="H137" s="64">
        <v>9</v>
      </c>
      <c r="I137" s="17" t="s">
        <v>24</v>
      </c>
      <c r="J137" s="17" t="s">
        <v>116</v>
      </c>
      <c r="K137" s="17" t="s">
        <v>137</v>
      </c>
      <c r="L137" s="19">
        <v>3</v>
      </c>
      <c r="M137" s="20" t="s">
        <v>18</v>
      </c>
    </row>
    <row r="138" spans="1:13">
      <c r="A138" s="58">
        <v>45724</v>
      </c>
      <c r="B138" s="59">
        <v>0.58125000000000004</v>
      </c>
      <c r="C138" s="59">
        <v>0.58125000000000004</v>
      </c>
      <c r="D138" s="59">
        <v>5.7870370370370373E-5</v>
      </c>
      <c r="E138" s="14" t="s">
        <v>221</v>
      </c>
      <c r="F138" s="60" t="s">
        <v>313</v>
      </c>
      <c r="G138" s="17" t="s">
        <v>51</v>
      </c>
      <c r="H138" s="64">
        <v>9</v>
      </c>
      <c r="I138" s="17" t="s">
        <v>24</v>
      </c>
      <c r="J138" s="17" t="s">
        <v>150</v>
      </c>
      <c r="K138" s="17" t="s">
        <v>114</v>
      </c>
      <c r="L138" s="19">
        <v>3</v>
      </c>
      <c r="M138" s="20" t="s">
        <v>20</v>
      </c>
    </row>
    <row r="139" spans="1:13">
      <c r="A139" s="58">
        <v>45724</v>
      </c>
      <c r="B139" s="59">
        <v>0.57916666666666672</v>
      </c>
      <c r="C139" s="59">
        <v>0.57916666666666672</v>
      </c>
      <c r="D139" s="59">
        <v>1.6203703703703703E-4</v>
      </c>
      <c r="E139" s="14" t="s">
        <v>204</v>
      </c>
      <c r="F139" s="60" t="s">
        <v>306</v>
      </c>
      <c r="G139" s="17" t="s">
        <v>45</v>
      </c>
      <c r="H139" s="18">
        <v>8</v>
      </c>
      <c r="I139" s="17" t="s">
        <v>24</v>
      </c>
      <c r="J139" s="17" t="s">
        <v>101</v>
      </c>
      <c r="K139" s="17" t="s">
        <v>258</v>
      </c>
      <c r="L139" s="19">
        <v>3</v>
      </c>
      <c r="M139" s="20" t="s">
        <v>22</v>
      </c>
    </row>
    <row r="140" spans="1:13">
      <c r="A140" s="58">
        <v>45724</v>
      </c>
      <c r="B140" s="59">
        <v>0.57638888888888884</v>
      </c>
      <c r="C140" s="59">
        <v>0.58125000000000004</v>
      </c>
      <c r="D140" s="59">
        <v>4.6990740740740743E-3</v>
      </c>
      <c r="E140" s="14" t="s">
        <v>207</v>
      </c>
      <c r="F140" s="60" t="s">
        <v>304</v>
      </c>
      <c r="G140" s="17" t="s">
        <v>45</v>
      </c>
      <c r="H140" s="18">
        <v>7</v>
      </c>
      <c r="I140" s="17" t="s">
        <v>24</v>
      </c>
      <c r="J140" s="17" t="s">
        <v>236</v>
      </c>
      <c r="K140" s="17" t="s">
        <v>114</v>
      </c>
      <c r="L140" s="19">
        <v>3</v>
      </c>
      <c r="M140" s="20" t="s">
        <v>27</v>
      </c>
    </row>
    <row r="141" spans="1:13">
      <c r="A141" s="58">
        <v>45724</v>
      </c>
      <c r="B141" s="59">
        <v>0.57291666666666663</v>
      </c>
      <c r="C141" s="59">
        <v>0.58333333333333337</v>
      </c>
      <c r="D141" s="59">
        <v>9.9537037037037042E-3</v>
      </c>
      <c r="E141" s="14" t="s">
        <v>208</v>
      </c>
      <c r="F141" s="60" t="s">
        <v>302</v>
      </c>
      <c r="G141" s="17" t="s">
        <v>9</v>
      </c>
      <c r="H141" s="18">
        <v>7</v>
      </c>
      <c r="I141" s="17" t="s">
        <v>10</v>
      </c>
      <c r="J141" s="17" t="s">
        <v>101</v>
      </c>
      <c r="K141" s="17" t="s">
        <v>12</v>
      </c>
      <c r="L141" s="19">
        <v>1</v>
      </c>
      <c r="M141" s="20" t="s">
        <v>29</v>
      </c>
    </row>
    <row r="142" spans="1:13">
      <c r="A142" s="58">
        <v>45724</v>
      </c>
      <c r="B142" s="59">
        <v>0.57152777777777775</v>
      </c>
      <c r="C142" s="59">
        <v>0.58125000000000004</v>
      </c>
      <c r="D142" s="59">
        <v>9.9189814814814817E-3</v>
      </c>
      <c r="E142" s="14" t="s">
        <v>222</v>
      </c>
      <c r="F142" s="14" t="s">
        <v>309</v>
      </c>
      <c r="G142" s="17" t="s">
        <v>9</v>
      </c>
      <c r="H142" s="64">
        <v>9</v>
      </c>
      <c r="I142" s="17" t="s">
        <v>10</v>
      </c>
      <c r="J142" s="17" t="s">
        <v>171</v>
      </c>
      <c r="K142" s="17" t="s">
        <v>137</v>
      </c>
      <c r="L142" s="19">
        <v>1</v>
      </c>
      <c r="M142" s="20" t="s">
        <v>31</v>
      </c>
    </row>
    <row r="143" spans="1:13">
      <c r="A143" s="58">
        <v>45724</v>
      </c>
      <c r="B143" s="59">
        <v>0.56666666666666665</v>
      </c>
      <c r="C143" s="59">
        <v>0.58333333333333337</v>
      </c>
      <c r="D143" s="59">
        <v>1.6435185185185185E-2</v>
      </c>
      <c r="E143" s="14" t="s">
        <v>209</v>
      </c>
      <c r="F143" s="14" t="s">
        <v>303</v>
      </c>
      <c r="G143" s="17" t="s">
        <v>112</v>
      </c>
      <c r="H143" s="18">
        <v>7</v>
      </c>
      <c r="I143" s="17" t="s">
        <v>10</v>
      </c>
      <c r="J143" s="17" t="s">
        <v>202</v>
      </c>
      <c r="K143" s="17" t="s">
        <v>114</v>
      </c>
      <c r="L143" s="19">
        <v>4</v>
      </c>
      <c r="M143" s="20" t="s">
        <v>33</v>
      </c>
    </row>
    <row r="144" spans="1:13">
      <c r="A144" s="58">
        <v>45724</v>
      </c>
      <c r="B144" s="59">
        <v>0.56085648148148148</v>
      </c>
      <c r="C144" s="59">
        <v>0.56736111111111109</v>
      </c>
      <c r="D144" s="59">
        <v>7.037037037037037E-3</v>
      </c>
      <c r="E144" s="14" t="s">
        <v>210</v>
      </c>
      <c r="F144" s="60" t="s">
        <v>313</v>
      </c>
      <c r="G144" s="17" t="s">
        <v>9</v>
      </c>
      <c r="H144" s="18">
        <v>10</v>
      </c>
      <c r="I144" s="17" t="s">
        <v>24</v>
      </c>
      <c r="J144" s="17" t="s">
        <v>183</v>
      </c>
      <c r="K144" s="17" t="s">
        <v>137</v>
      </c>
      <c r="L144" s="19">
        <v>1</v>
      </c>
      <c r="M144" s="20" t="s">
        <v>36</v>
      </c>
    </row>
    <row r="145" spans="1:13">
      <c r="A145" s="58">
        <v>45883</v>
      </c>
      <c r="B145" s="59">
        <v>0.5805555555555556</v>
      </c>
      <c r="C145" s="59">
        <v>0.58333333333333337</v>
      </c>
      <c r="D145" s="59">
        <v>2.5694444444444445E-3</v>
      </c>
      <c r="E145" s="14" t="s">
        <v>222</v>
      </c>
      <c r="F145" s="14" t="s">
        <v>309</v>
      </c>
      <c r="G145" s="17" t="s">
        <v>51</v>
      </c>
      <c r="H145" s="64">
        <v>9</v>
      </c>
      <c r="I145" s="17" t="s">
        <v>10</v>
      </c>
      <c r="J145" s="17" t="s">
        <v>239</v>
      </c>
      <c r="K145" s="17" t="s">
        <v>17</v>
      </c>
      <c r="L145" s="19">
        <v>2</v>
      </c>
      <c r="M145" s="21" t="s">
        <v>38</v>
      </c>
    </row>
    <row r="146" spans="1:13">
      <c r="A146" s="58">
        <v>45883</v>
      </c>
      <c r="B146" s="59">
        <v>0.57638888888888884</v>
      </c>
      <c r="C146" s="59">
        <v>0.58194444444444449</v>
      </c>
      <c r="D146" s="59">
        <v>6.0648148148148145E-3</v>
      </c>
      <c r="E146" s="14" t="s">
        <v>223</v>
      </c>
      <c r="F146" s="60" t="s">
        <v>302</v>
      </c>
      <c r="G146" s="17" t="s">
        <v>51</v>
      </c>
      <c r="H146" s="18">
        <v>6</v>
      </c>
      <c r="I146" s="17" t="s">
        <v>24</v>
      </c>
      <c r="J146" s="17" t="s">
        <v>106</v>
      </c>
      <c r="K146" s="17" t="s">
        <v>123</v>
      </c>
      <c r="L146" s="19">
        <v>0</v>
      </c>
      <c r="M146" s="21" t="s">
        <v>40</v>
      </c>
    </row>
    <row r="147" spans="1:13">
      <c r="A147" s="58">
        <v>45883</v>
      </c>
      <c r="B147" s="59">
        <v>0.57222222222222219</v>
      </c>
      <c r="C147" s="59">
        <v>0.58333333333333337</v>
      </c>
      <c r="D147" s="59">
        <v>1.105324074074074E-2</v>
      </c>
      <c r="E147" s="14" t="s">
        <v>224</v>
      </c>
      <c r="F147" s="60" t="s">
        <v>301</v>
      </c>
      <c r="G147" s="17" t="s">
        <v>51</v>
      </c>
      <c r="H147" s="64">
        <v>9</v>
      </c>
      <c r="I147" s="17" t="s">
        <v>10</v>
      </c>
      <c r="J147" s="17" t="s">
        <v>150</v>
      </c>
      <c r="K147" s="17" t="s">
        <v>123</v>
      </c>
      <c r="L147" s="19">
        <v>2</v>
      </c>
      <c r="M147" s="21" t="s">
        <v>42</v>
      </c>
    </row>
    <row r="148" spans="1:13">
      <c r="A148" s="58">
        <v>45883</v>
      </c>
      <c r="B148" s="59">
        <v>0.57152777777777775</v>
      </c>
      <c r="C148" s="59">
        <v>0.57777777777777772</v>
      </c>
      <c r="D148" s="59">
        <v>6.2962962962962964E-3</v>
      </c>
      <c r="E148" s="14" t="s">
        <v>224</v>
      </c>
      <c r="F148" s="60" t="s">
        <v>301</v>
      </c>
      <c r="G148" s="17" t="s">
        <v>112</v>
      </c>
      <c r="H148" s="18">
        <v>6</v>
      </c>
      <c r="I148" s="17" t="s">
        <v>24</v>
      </c>
      <c r="J148" s="17" t="s">
        <v>267</v>
      </c>
      <c r="K148" s="17" t="s">
        <v>9</v>
      </c>
      <c r="L148" s="19">
        <v>2</v>
      </c>
      <c r="M148" s="21" t="s">
        <v>44</v>
      </c>
    </row>
    <row r="149" spans="1:13">
      <c r="A149" s="58">
        <v>45883</v>
      </c>
      <c r="B149" s="59">
        <v>0.57013888888888886</v>
      </c>
      <c r="C149" s="59">
        <v>0.57708333333333328</v>
      </c>
      <c r="D149" s="59">
        <v>7.4768518518518517E-3</v>
      </c>
      <c r="E149" s="14" t="s">
        <v>156</v>
      </c>
      <c r="F149" s="60" t="s">
        <v>305</v>
      </c>
      <c r="G149" s="17" t="s">
        <v>63</v>
      </c>
      <c r="H149" s="18">
        <v>6</v>
      </c>
      <c r="I149" s="17" t="s">
        <v>10</v>
      </c>
      <c r="J149" s="17" t="s">
        <v>236</v>
      </c>
      <c r="K149" s="17" t="s">
        <v>107</v>
      </c>
      <c r="L149" s="19">
        <v>2</v>
      </c>
      <c r="M149" s="21" t="s">
        <v>48</v>
      </c>
    </row>
    <row r="150" spans="1:13">
      <c r="A150" s="58">
        <v>45883</v>
      </c>
      <c r="B150" s="59">
        <v>0.56874999999999998</v>
      </c>
      <c r="C150" s="59">
        <v>0.57291666666666663</v>
      </c>
      <c r="D150" s="59">
        <v>4.3981481481481484E-3</v>
      </c>
      <c r="E150" s="14" t="s">
        <v>225</v>
      </c>
      <c r="F150" s="60" t="s">
        <v>313</v>
      </c>
      <c r="G150" s="17" t="s">
        <v>112</v>
      </c>
      <c r="H150" s="18">
        <v>8</v>
      </c>
      <c r="I150" s="17" t="s">
        <v>10</v>
      </c>
      <c r="J150" s="17" t="s">
        <v>101</v>
      </c>
      <c r="K150" s="17" t="s">
        <v>9</v>
      </c>
      <c r="L150" s="19">
        <v>2</v>
      </c>
      <c r="M150" s="21" t="s">
        <v>52</v>
      </c>
    </row>
    <row r="151" spans="1:13">
      <c r="A151" s="58">
        <v>45883</v>
      </c>
      <c r="B151" s="59">
        <v>0.56597222222222221</v>
      </c>
      <c r="C151" s="59">
        <v>0.57013888888888886</v>
      </c>
      <c r="D151" s="59">
        <v>4.2708333333333331E-3</v>
      </c>
      <c r="E151" s="14" t="s">
        <v>211</v>
      </c>
      <c r="F151" s="60" t="s">
        <v>302</v>
      </c>
      <c r="G151" s="17" t="s">
        <v>26</v>
      </c>
      <c r="H151" s="18">
        <v>5</v>
      </c>
      <c r="I151" s="17" t="s">
        <v>24</v>
      </c>
      <c r="J151" s="17" t="s">
        <v>267</v>
      </c>
      <c r="K151" s="17" t="s">
        <v>261</v>
      </c>
      <c r="L151" s="19">
        <v>3</v>
      </c>
      <c r="M151" s="21" t="s">
        <v>54</v>
      </c>
    </row>
    <row r="152" spans="1:13">
      <c r="A152" s="58">
        <v>45883</v>
      </c>
      <c r="B152" s="59">
        <v>0.55694444444444446</v>
      </c>
      <c r="C152" s="59">
        <v>0.56388888888888888</v>
      </c>
      <c r="D152" s="59">
        <v>7.0254629629629634E-3</v>
      </c>
      <c r="E152" s="14" t="s">
        <v>220</v>
      </c>
      <c r="F152" s="14" t="s">
        <v>310</v>
      </c>
      <c r="G152" s="17" t="s">
        <v>9</v>
      </c>
      <c r="H152" s="18">
        <v>6</v>
      </c>
      <c r="I152" s="17" t="s">
        <v>10</v>
      </c>
      <c r="J152" s="17" t="s">
        <v>39</v>
      </c>
      <c r="K152" s="17" t="s">
        <v>233</v>
      </c>
      <c r="L152" s="19">
        <v>3</v>
      </c>
      <c r="M152" s="21" t="s">
        <v>57</v>
      </c>
    </row>
    <row r="153" spans="1:13">
      <c r="A153" s="58">
        <v>45883</v>
      </c>
      <c r="B153" s="59">
        <v>0.55555555555555558</v>
      </c>
      <c r="C153" s="59">
        <v>0.57152777777777775</v>
      </c>
      <c r="D153" s="59">
        <v>1.6134259259259258E-2</v>
      </c>
      <c r="E153" s="14" t="s">
        <v>209</v>
      </c>
      <c r="F153" s="14" t="s">
        <v>303</v>
      </c>
      <c r="G153" s="17" t="s">
        <v>26</v>
      </c>
      <c r="H153" s="18">
        <v>7</v>
      </c>
      <c r="I153" s="17" t="s">
        <v>24</v>
      </c>
      <c r="J153" s="17" t="s">
        <v>260</v>
      </c>
      <c r="K153" s="17" t="s">
        <v>107</v>
      </c>
      <c r="L153" s="19">
        <v>2</v>
      </c>
      <c r="M153" s="21" t="s">
        <v>59</v>
      </c>
    </row>
    <row r="154" spans="1:13">
      <c r="A154" s="58">
        <v>45883</v>
      </c>
      <c r="B154" s="59">
        <v>0.55347222222222225</v>
      </c>
      <c r="C154" s="59">
        <v>0.55347222222222225</v>
      </c>
      <c r="D154" s="59">
        <v>1.5046296296296297E-4</v>
      </c>
      <c r="E154" s="14" t="s">
        <v>204</v>
      </c>
      <c r="F154" s="60" t="s">
        <v>306</v>
      </c>
      <c r="G154" s="17" t="s">
        <v>112</v>
      </c>
      <c r="H154" s="18">
        <v>10</v>
      </c>
      <c r="I154" s="17" t="s">
        <v>24</v>
      </c>
      <c r="J154" s="17" t="s">
        <v>101</v>
      </c>
      <c r="K154" s="17" t="s">
        <v>258</v>
      </c>
      <c r="L154" s="19">
        <v>2</v>
      </c>
      <c r="M154" s="21" t="s">
        <v>61</v>
      </c>
    </row>
    <row r="155" spans="1:13">
      <c r="A155" s="58">
        <v>45883</v>
      </c>
      <c r="B155" s="59">
        <v>0.55069444444444449</v>
      </c>
      <c r="C155" s="59">
        <v>0.5625</v>
      </c>
      <c r="D155" s="59">
        <v>1.1377314814814814E-2</v>
      </c>
      <c r="E155" s="14" t="s">
        <v>226</v>
      </c>
      <c r="F155" s="14" t="s">
        <v>312</v>
      </c>
      <c r="G155" s="17" t="s">
        <v>26</v>
      </c>
      <c r="H155" s="18">
        <v>7</v>
      </c>
      <c r="I155" s="17" t="s">
        <v>10</v>
      </c>
      <c r="J155" s="17" t="s">
        <v>236</v>
      </c>
      <c r="K155" s="17" t="s">
        <v>114</v>
      </c>
      <c r="L155" s="19">
        <v>3</v>
      </c>
      <c r="M155" s="21" t="s">
        <v>62</v>
      </c>
    </row>
    <row r="156" spans="1:13">
      <c r="A156" s="58">
        <v>45896</v>
      </c>
      <c r="B156" s="59">
        <v>0.57638888888888884</v>
      </c>
      <c r="C156" s="59">
        <v>0.58819444444444446</v>
      </c>
      <c r="D156" s="59">
        <v>1.1840277777777778E-2</v>
      </c>
      <c r="E156" s="14" t="s">
        <v>227</v>
      </c>
      <c r="F156" s="60" t="s">
        <v>301</v>
      </c>
      <c r="G156" s="17" t="s">
        <v>112</v>
      </c>
      <c r="H156" s="64">
        <v>9</v>
      </c>
      <c r="I156" s="17" t="s">
        <v>24</v>
      </c>
      <c r="J156" s="17" t="s">
        <v>101</v>
      </c>
      <c r="K156" s="17" t="s">
        <v>137</v>
      </c>
      <c r="L156" s="19">
        <v>1</v>
      </c>
      <c r="M156" s="21" t="s">
        <v>65</v>
      </c>
    </row>
    <row r="157" spans="1:13">
      <c r="A157" s="58">
        <v>45896</v>
      </c>
      <c r="B157" s="59">
        <v>0.57430555555555551</v>
      </c>
      <c r="C157" s="59">
        <v>0.58333333333333337</v>
      </c>
      <c r="D157" s="59">
        <v>9.2708333333333341E-3</v>
      </c>
      <c r="E157" s="14" t="s">
        <v>193</v>
      </c>
      <c r="F157" s="60" t="s">
        <v>304</v>
      </c>
      <c r="G157" s="17" t="s">
        <v>112</v>
      </c>
      <c r="H157" s="18">
        <v>5</v>
      </c>
      <c r="I157" s="17" t="s">
        <v>24</v>
      </c>
      <c r="J157" s="17" t="s">
        <v>157</v>
      </c>
      <c r="K157" s="17" t="s">
        <v>251</v>
      </c>
      <c r="L157" s="19">
        <v>3</v>
      </c>
      <c r="M157" s="21" t="s">
        <v>68</v>
      </c>
    </row>
    <row r="158" spans="1:13">
      <c r="A158" s="58">
        <v>45896</v>
      </c>
      <c r="B158" s="59">
        <v>0.57152777777777775</v>
      </c>
      <c r="C158" s="59">
        <v>0.57499999999999996</v>
      </c>
      <c r="D158" s="59">
        <v>3.6226851851851854E-3</v>
      </c>
      <c r="E158" s="14" t="s">
        <v>228</v>
      </c>
      <c r="F158" s="60" t="s">
        <v>302</v>
      </c>
      <c r="G158" s="17" t="s">
        <v>112</v>
      </c>
      <c r="H158" s="18">
        <v>7</v>
      </c>
      <c r="I158" s="17" t="s">
        <v>10</v>
      </c>
      <c r="J158" s="17" t="s">
        <v>58</v>
      </c>
      <c r="K158" s="17" t="s">
        <v>114</v>
      </c>
      <c r="L158" s="19">
        <v>2</v>
      </c>
      <c r="M158" s="21" t="s">
        <v>72</v>
      </c>
    </row>
    <row r="159" spans="1:13">
      <c r="A159" s="58">
        <v>45896</v>
      </c>
      <c r="B159" s="59">
        <v>0.5708333333333333</v>
      </c>
      <c r="C159" s="59">
        <v>0.57499999999999996</v>
      </c>
      <c r="D159" s="59">
        <v>3.6226851851851854E-3</v>
      </c>
      <c r="E159" s="14" t="s">
        <v>221</v>
      </c>
      <c r="F159" s="60" t="s">
        <v>313</v>
      </c>
      <c r="G159" s="17" t="s">
        <v>9</v>
      </c>
      <c r="H159" s="18">
        <v>10</v>
      </c>
      <c r="I159" s="17" t="s">
        <v>24</v>
      </c>
      <c r="J159" s="17" t="s">
        <v>81</v>
      </c>
      <c r="K159" s="17" t="s">
        <v>114</v>
      </c>
      <c r="L159" s="19">
        <v>2</v>
      </c>
      <c r="M159" s="21" t="s">
        <v>75</v>
      </c>
    </row>
    <row r="160" spans="1:13">
      <c r="A160" s="58">
        <v>45896</v>
      </c>
      <c r="B160" s="59">
        <v>0.56805555555555554</v>
      </c>
      <c r="C160" s="59">
        <v>0.57847222222222228</v>
      </c>
      <c r="D160" s="59">
        <v>1.0138888888888888E-2</v>
      </c>
      <c r="E160" s="14" t="s">
        <v>212</v>
      </c>
      <c r="F160" s="14" t="s">
        <v>308</v>
      </c>
      <c r="G160" s="17" t="s">
        <v>97</v>
      </c>
      <c r="H160" s="64">
        <v>9</v>
      </c>
      <c r="I160" s="17" t="s">
        <v>10</v>
      </c>
      <c r="J160" s="17" t="s">
        <v>202</v>
      </c>
      <c r="K160" s="17" t="s">
        <v>9</v>
      </c>
      <c r="L160" s="19">
        <v>1</v>
      </c>
      <c r="M160" s="21" t="s">
        <v>77</v>
      </c>
    </row>
    <row r="161" spans="1:13">
      <c r="A161" s="58">
        <v>45896</v>
      </c>
      <c r="B161" s="59">
        <v>0.56666666666666665</v>
      </c>
      <c r="C161" s="59">
        <v>0.57986111111111116</v>
      </c>
      <c r="D161" s="59">
        <v>1.3182870370370371E-2</v>
      </c>
      <c r="E161" s="14" t="s">
        <v>229</v>
      </c>
      <c r="F161" s="60" t="s">
        <v>305</v>
      </c>
      <c r="G161" s="17" t="s">
        <v>51</v>
      </c>
      <c r="H161" s="18">
        <v>7</v>
      </c>
      <c r="I161" s="17" t="s">
        <v>24</v>
      </c>
      <c r="J161" s="17" t="s">
        <v>88</v>
      </c>
      <c r="K161" s="17" t="s">
        <v>51</v>
      </c>
      <c r="L161" s="19">
        <v>2</v>
      </c>
      <c r="M161" s="21" t="s">
        <v>80</v>
      </c>
    </row>
    <row r="162" spans="1:13">
      <c r="A162" s="58">
        <v>45896</v>
      </c>
      <c r="B162" s="59">
        <v>0.55347222222222225</v>
      </c>
      <c r="C162" s="59">
        <v>0.56111111111111112</v>
      </c>
      <c r="D162" s="59">
        <v>8.2638888888888883E-3</v>
      </c>
      <c r="E162" s="14" t="s">
        <v>213</v>
      </c>
      <c r="F162" s="60" t="s">
        <v>301</v>
      </c>
      <c r="G162" s="17" t="s">
        <v>66</v>
      </c>
      <c r="H162" s="18">
        <v>6</v>
      </c>
      <c r="I162" s="17" t="s">
        <v>10</v>
      </c>
      <c r="J162" s="17" t="s">
        <v>46</v>
      </c>
      <c r="K162" s="17" t="s">
        <v>17</v>
      </c>
      <c r="L162" s="19">
        <v>0</v>
      </c>
      <c r="M162" s="21" t="s">
        <v>83</v>
      </c>
    </row>
    <row r="163" spans="1:13">
      <c r="A163" s="58">
        <v>45896</v>
      </c>
      <c r="B163" s="59">
        <v>0.55138888888888893</v>
      </c>
      <c r="C163" s="59">
        <v>0.55902777777777779</v>
      </c>
      <c r="D163" s="59">
        <v>7.3958333333333333E-3</v>
      </c>
      <c r="E163" s="14" t="s">
        <v>214</v>
      </c>
      <c r="F163" s="60" t="s">
        <v>313</v>
      </c>
      <c r="G163" s="17" t="s">
        <v>112</v>
      </c>
      <c r="H163" s="18">
        <v>7</v>
      </c>
      <c r="I163" s="17" t="s">
        <v>10</v>
      </c>
      <c r="J163" s="17" t="s">
        <v>239</v>
      </c>
      <c r="K163" s="17" t="s">
        <v>137</v>
      </c>
      <c r="L163" s="19">
        <v>2</v>
      </c>
      <c r="M163" s="21" t="s">
        <v>87</v>
      </c>
    </row>
    <row r="164" spans="1:13">
      <c r="A164" s="58">
        <v>45896</v>
      </c>
      <c r="B164" s="59">
        <v>0.55069444444444449</v>
      </c>
      <c r="C164" s="59">
        <v>0.56319444444444444</v>
      </c>
      <c r="D164" s="59">
        <v>1.2048611111111111E-2</v>
      </c>
      <c r="E164" s="14" t="s">
        <v>215</v>
      </c>
      <c r="F164" s="60" t="s">
        <v>313</v>
      </c>
      <c r="G164" s="17" t="s">
        <v>45</v>
      </c>
      <c r="H164" s="64">
        <v>9</v>
      </c>
      <c r="I164" s="17" t="s">
        <v>10</v>
      </c>
      <c r="J164" s="17" t="s">
        <v>183</v>
      </c>
      <c r="K164" s="17" t="s">
        <v>137</v>
      </c>
      <c r="L164" s="19">
        <v>2</v>
      </c>
      <c r="M164" s="21" t="s">
        <v>89</v>
      </c>
    </row>
    <row r="165" spans="1:13">
      <c r="A165" s="58">
        <v>45896</v>
      </c>
      <c r="B165" s="59">
        <v>0.54652777777777772</v>
      </c>
      <c r="C165" s="59">
        <v>0.55000000000000004</v>
      </c>
      <c r="D165" s="59">
        <v>3.8425925925925928E-3</v>
      </c>
      <c r="E165" s="14" t="s">
        <v>216</v>
      </c>
      <c r="F165" s="14" t="s">
        <v>307</v>
      </c>
      <c r="G165" s="17" t="s">
        <v>45</v>
      </c>
      <c r="H165" s="64">
        <v>9</v>
      </c>
      <c r="I165" s="17" t="s">
        <v>10</v>
      </c>
      <c r="J165" s="17" t="s">
        <v>98</v>
      </c>
      <c r="K165" s="17" t="s">
        <v>137</v>
      </c>
      <c r="L165" s="19">
        <v>3</v>
      </c>
      <c r="M165" s="21" t="s">
        <v>91</v>
      </c>
    </row>
    <row r="166" spans="1:13">
      <c r="A166" s="58">
        <v>45900</v>
      </c>
      <c r="B166" s="59">
        <v>45900.548611111109</v>
      </c>
      <c r="C166" s="59">
        <v>45900.554861111108</v>
      </c>
      <c r="D166" s="59">
        <v>6.145833333333333E-3</v>
      </c>
      <c r="E166" s="14" t="s">
        <v>128</v>
      </c>
      <c r="F166" s="60" t="s">
        <v>301</v>
      </c>
      <c r="G166" s="17" t="s">
        <v>112</v>
      </c>
      <c r="H166" s="18">
        <v>6</v>
      </c>
      <c r="I166" s="17" t="s">
        <v>24</v>
      </c>
      <c r="J166" s="17" t="s">
        <v>90</v>
      </c>
      <c r="K166" s="17" t="s">
        <v>114</v>
      </c>
      <c r="L166" s="19">
        <v>0</v>
      </c>
      <c r="M166" s="22" t="s">
        <v>93</v>
      </c>
    </row>
    <row r="167" spans="1:13">
      <c r="A167" s="58">
        <v>45900</v>
      </c>
      <c r="B167" s="59">
        <v>45900.548611111109</v>
      </c>
      <c r="C167" s="59">
        <v>45900.548611111109</v>
      </c>
      <c r="D167" s="59">
        <v>3.1250000000000001E-4</v>
      </c>
      <c r="E167" s="15" t="s">
        <v>128</v>
      </c>
      <c r="F167" s="60" t="s">
        <v>301</v>
      </c>
      <c r="G167" s="17" t="s">
        <v>112</v>
      </c>
      <c r="H167" s="64">
        <v>9</v>
      </c>
      <c r="I167" s="17" t="s">
        <v>10</v>
      </c>
      <c r="J167" s="17" t="s">
        <v>271</v>
      </c>
      <c r="K167" s="17" t="s">
        <v>123</v>
      </c>
      <c r="L167" s="19">
        <v>2</v>
      </c>
      <c r="M167" s="23" t="s">
        <v>96</v>
      </c>
    </row>
    <row r="168" spans="1:13">
      <c r="A168" s="58">
        <v>45900</v>
      </c>
      <c r="B168" s="59">
        <v>45900.538194444445</v>
      </c>
      <c r="C168" s="59">
        <v>45900.544444444444</v>
      </c>
      <c r="D168" s="59">
        <v>6.0416666666666665E-3</v>
      </c>
      <c r="E168" s="15" t="s">
        <v>128</v>
      </c>
      <c r="F168" s="60" t="s">
        <v>301</v>
      </c>
      <c r="G168" s="17" t="s">
        <v>51</v>
      </c>
      <c r="H168" s="18">
        <v>8</v>
      </c>
      <c r="I168" s="17" t="s">
        <v>10</v>
      </c>
      <c r="J168" s="17" t="s">
        <v>245</v>
      </c>
      <c r="K168" s="17" t="s">
        <v>107</v>
      </c>
      <c r="L168" s="19">
        <v>2</v>
      </c>
      <c r="M168" s="24" t="s">
        <v>99</v>
      </c>
    </row>
    <row r="169" spans="1:13">
      <c r="A169" s="58">
        <v>45900</v>
      </c>
      <c r="B169" s="59">
        <v>45900.500694444447</v>
      </c>
      <c r="C169" s="59">
        <v>45900.510416666664</v>
      </c>
      <c r="D169" s="59">
        <v>9.1550925925925931E-3</v>
      </c>
      <c r="E169" s="15" t="s">
        <v>217</v>
      </c>
      <c r="F169" s="60" t="s">
        <v>302</v>
      </c>
      <c r="G169" s="17" t="s">
        <v>112</v>
      </c>
      <c r="H169" s="18">
        <v>8</v>
      </c>
      <c r="I169" s="17" t="s">
        <v>10</v>
      </c>
      <c r="J169" s="17" t="s">
        <v>98</v>
      </c>
      <c r="K169" s="17" t="s">
        <v>137</v>
      </c>
      <c r="L169" s="19">
        <v>3</v>
      </c>
      <c r="M169" s="23" t="s">
        <v>103</v>
      </c>
    </row>
    <row r="170" spans="1:13">
      <c r="A170" s="58">
        <v>45900</v>
      </c>
      <c r="B170" s="59">
        <v>45900.456250000003</v>
      </c>
      <c r="C170" s="59">
        <v>45900.461111111108</v>
      </c>
      <c r="D170" s="59">
        <v>4.5601851851851853E-3</v>
      </c>
      <c r="E170" s="15" t="s">
        <v>218</v>
      </c>
      <c r="F170" s="60" t="s">
        <v>304</v>
      </c>
      <c r="G170" s="17" t="s">
        <v>9</v>
      </c>
      <c r="H170" s="18">
        <v>6</v>
      </c>
      <c r="I170" s="17" t="s">
        <v>24</v>
      </c>
      <c r="J170" s="17" t="s">
        <v>195</v>
      </c>
      <c r="K170" s="17" t="s">
        <v>51</v>
      </c>
      <c r="L170" s="19">
        <v>0</v>
      </c>
      <c r="M170" s="24" t="s">
        <v>105</v>
      </c>
    </row>
    <row r="171" spans="1:13">
      <c r="A171" s="58">
        <v>45900</v>
      </c>
      <c r="B171" s="59">
        <v>45900.449305555558</v>
      </c>
      <c r="C171" s="59">
        <v>45900.452777777777</v>
      </c>
      <c r="D171" s="59">
        <v>3.2523148148148147E-3</v>
      </c>
      <c r="E171" s="15" t="s">
        <v>218</v>
      </c>
      <c r="F171" s="60" t="s">
        <v>304</v>
      </c>
      <c r="G171" s="17" t="s">
        <v>86</v>
      </c>
      <c r="H171" s="18">
        <v>8</v>
      </c>
      <c r="I171" s="17" t="s">
        <v>10</v>
      </c>
      <c r="J171" s="17" t="s">
        <v>144</v>
      </c>
      <c r="K171" s="17" t="s">
        <v>86</v>
      </c>
      <c r="L171" s="19">
        <v>1</v>
      </c>
      <c r="M171" s="23" t="s">
        <v>108</v>
      </c>
    </row>
    <row r="172" spans="1:13">
      <c r="A172" s="58">
        <v>45900</v>
      </c>
      <c r="B172" s="59">
        <v>45900.425694444442</v>
      </c>
      <c r="C172" s="59">
        <v>45900.429166666669</v>
      </c>
      <c r="D172" s="59">
        <v>3.7384259259259259E-3</v>
      </c>
      <c r="E172" s="14" t="s">
        <v>219</v>
      </c>
      <c r="F172" s="60" t="s">
        <v>304</v>
      </c>
      <c r="G172" s="17" t="s">
        <v>112</v>
      </c>
      <c r="H172" s="18">
        <v>8</v>
      </c>
      <c r="I172" s="17" t="s">
        <v>10</v>
      </c>
      <c r="J172" s="17" t="s">
        <v>37</v>
      </c>
      <c r="K172" s="17" t="s">
        <v>95</v>
      </c>
      <c r="L172" s="19">
        <v>2</v>
      </c>
      <c r="M172" s="24" t="s">
        <v>110</v>
      </c>
    </row>
    <row r="173" spans="1:13">
      <c r="A173" s="58">
        <v>45901</v>
      </c>
      <c r="B173" s="59">
        <v>45666.37777777778</v>
      </c>
      <c r="C173" s="59">
        <v>45666.395833333336</v>
      </c>
      <c r="D173" s="59">
        <v>1.8206018518518517E-2</v>
      </c>
      <c r="E173" s="16" t="s">
        <v>281</v>
      </c>
      <c r="F173" s="14" t="s">
        <v>311</v>
      </c>
      <c r="G173" s="17" t="s">
        <v>9</v>
      </c>
      <c r="H173" s="64">
        <v>9</v>
      </c>
      <c r="I173" s="17" t="s">
        <v>24</v>
      </c>
      <c r="J173" s="17" t="s">
        <v>279</v>
      </c>
      <c r="K173" s="17" t="s">
        <v>251</v>
      </c>
      <c r="L173" s="19">
        <v>2</v>
      </c>
      <c r="M173" s="24" t="s">
        <v>234</v>
      </c>
    </row>
    <row r="174" spans="1:13">
      <c r="A174" s="58">
        <v>45901</v>
      </c>
      <c r="B174" s="59">
        <v>45666.490277777775</v>
      </c>
      <c r="C174" s="59">
        <v>45666.5</v>
      </c>
      <c r="D174" s="59">
        <v>9.5486111111111119E-3</v>
      </c>
      <c r="E174" s="16" t="s">
        <v>283</v>
      </c>
      <c r="F174" s="14" t="s">
        <v>309</v>
      </c>
      <c r="G174" s="17" t="s">
        <v>51</v>
      </c>
      <c r="H174" s="18">
        <v>6</v>
      </c>
      <c r="I174" s="17" t="s">
        <v>10</v>
      </c>
      <c r="J174" s="17" t="s">
        <v>113</v>
      </c>
      <c r="K174" s="17" t="s">
        <v>123</v>
      </c>
      <c r="L174" s="19">
        <v>3</v>
      </c>
      <c r="M174" s="24" t="s">
        <v>237</v>
      </c>
    </row>
    <row r="175" spans="1:13">
      <c r="A175" s="58">
        <v>45901</v>
      </c>
      <c r="B175" s="59">
        <v>45666.495833333334</v>
      </c>
      <c r="C175" s="59">
        <v>45666.50277777778</v>
      </c>
      <c r="D175" s="59">
        <v>7.0949074074074074E-3</v>
      </c>
      <c r="E175" s="16" t="s">
        <v>284</v>
      </c>
      <c r="F175" s="60" t="s">
        <v>313</v>
      </c>
      <c r="G175" s="17" t="s">
        <v>26</v>
      </c>
      <c r="H175" s="64">
        <v>9</v>
      </c>
      <c r="I175" s="17" t="s">
        <v>24</v>
      </c>
      <c r="J175" s="17" t="s">
        <v>129</v>
      </c>
      <c r="K175" s="17" t="s">
        <v>102</v>
      </c>
      <c r="L175" s="19">
        <v>3</v>
      </c>
      <c r="M175" s="24" t="s">
        <v>240</v>
      </c>
    </row>
    <row r="176" spans="1:13">
      <c r="A176" s="58">
        <v>45901</v>
      </c>
      <c r="B176" s="59">
        <v>45666.498611111114</v>
      </c>
      <c r="C176" s="59">
        <v>45666.511805555558</v>
      </c>
      <c r="D176" s="59">
        <v>1.3194444444444444E-2</v>
      </c>
      <c r="E176" s="16" t="s">
        <v>288</v>
      </c>
      <c r="F176" s="60" t="s">
        <v>301</v>
      </c>
      <c r="G176" s="17" t="s">
        <v>112</v>
      </c>
      <c r="H176" s="18">
        <v>7</v>
      </c>
      <c r="I176" s="17" t="s">
        <v>24</v>
      </c>
      <c r="J176" s="17" t="s">
        <v>279</v>
      </c>
      <c r="K176" s="17" t="s">
        <v>242</v>
      </c>
      <c r="L176" s="19">
        <v>1</v>
      </c>
      <c r="M176" s="24" t="s">
        <v>243</v>
      </c>
    </row>
    <row r="177" spans="1:13">
      <c r="A177" s="58">
        <v>45901</v>
      </c>
      <c r="B177" s="59">
        <v>45666.499305555553</v>
      </c>
      <c r="C177" s="59">
        <v>45666.502083333333</v>
      </c>
      <c r="D177" s="59">
        <v>3.0671296296296297E-3</v>
      </c>
      <c r="E177" s="16" t="s">
        <v>212</v>
      </c>
      <c r="F177" s="14" t="s">
        <v>308</v>
      </c>
      <c r="G177" s="17" t="s">
        <v>26</v>
      </c>
      <c r="H177" s="18">
        <v>7</v>
      </c>
      <c r="I177" s="17" t="s">
        <v>24</v>
      </c>
      <c r="J177" s="17" t="s">
        <v>67</v>
      </c>
      <c r="K177" s="17" t="s">
        <v>137</v>
      </c>
      <c r="L177" s="19">
        <v>3</v>
      </c>
      <c r="M177" s="24" t="s">
        <v>246</v>
      </c>
    </row>
    <row r="178" spans="1:13">
      <c r="A178" s="58">
        <v>45901</v>
      </c>
      <c r="B178" s="59">
        <v>45666.45</v>
      </c>
      <c r="C178" s="59">
        <v>45666.458333333336</v>
      </c>
      <c r="D178" s="59">
        <v>8.0555555555555554E-3</v>
      </c>
      <c r="E178" s="16" t="s">
        <v>287</v>
      </c>
      <c r="F178" s="60" t="s">
        <v>313</v>
      </c>
      <c r="G178" s="17" t="s">
        <v>26</v>
      </c>
      <c r="H178" s="18">
        <v>6</v>
      </c>
      <c r="I178" s="17" t="s">
        <v>24</v>
      </c>
      <c r="J178" s="17" t="s">
        <v>293</v>
      </c>
      <c r="K178" s="17" t="s">
        <v>251</v>
      </c>
      <c r="L178" s="19">
        <v>1</v>
      </c>
      <c r="M178" s="24" t="s">
        <v>249</v>
      </c>
    </row>
    <row r="179" spans="1:13">
      <c r="A179" s="58">
        <v>45901</v>
      </c>
      <c r="B179" s="59">
        <v>45666.426388888889</v>
      </c>
      <c r="C179" s="59">
        <v>45666.4375</v>
      </c>
      <c r="D179" s="59">
        <v>1.1018518518518518E-2</v>
      </c>
      <c r="E179" s="16" t="s">
        <v>287</v>
      </c>
      <c r="F179" s="60" t="s">
        <v>313</v>
      </c>
      <c r="G179" s="17" t="s">
        <v>9</v>
      </c>
      <c r="H179" s="18">
        <v>6</v>
      </c>
      <c r="I179" s="17" t="s">
        <v>10</v>
      </c>
      <c r="J179" s="17" t="s">
        <v>241</v>
      </c>
      <c r="K179" s="17" t="s">
        <v>9</v>
      </c>
      <c r="L179" s="19">
        <v>1</v>
      </c>
      <c r="M179" s="24" t="s">
        <v>252</v>
      </c>
    </row>
    <row r="180" spans="1:13">
      <c r="A180" s="58">
        <v>45901</v>
      </c>
      <c r="B180" s="59">
        <v>45666.410416666666</v>
      </c>
      <c r="C180" s="59">
        <v>45666.415972222225</v>
      </c>
      <c r="D180" s="59">
        <v>5.4861111111111109E-3</v>
      </c>
      <c r="E180" s="16" t="s">
        <v>287</v>
      </c>
      <c r="F180" s="60" t="s">
        <v>313</v>
      </c>
      <c r="G180" s="17" t="s">
        <v>66</v>
      </c>
      <c r="H180" s="18">
        <v>7</v>
      </c>
      <c r="I180" s="17" t="s">
        <v>24</v>
      </c>
      <c r="J180" s="17" t="s">
        <v>279</v>
      </c>
      <c r="K180" s="17" t="s">
        <v>102</v>
      </c>
      <c r="L180" s="19">
        <v>1</v>
      </c>
      <c r="M180" s="24" t="s">
        <v>254</v>
      </c>
    </row>
    <row r="181" spans="1:13">
      <c r="A181" s="58">
        <v>45901</v>
      </c>
      <c r="B181" s="59">
        <v>45666.377083333333</v>
      </c>
      <c r="C181" s="59">
        <v>45666.387499999997</v>
      </c>
      <c r="D181" s="59">
        <v>1.0405092592592593E-2</v>
      </c>
      <c r="E181" s="16" t="s">
        <v>285</v>
      </c>
      <c r="F181" s="60" t="s">
        <v>305</v>
      </c>
      <c r="G181" s="17" t="s">
        <v>45</v>
      </c>
      <c r="H181" s="18">
        <v>6</v>
      </c>
      <c r="I181" s="17" t="s">
        <v>24</v>
      </c>
      <c r="J181" s="17" t="s">
        <v>179</v>
      </c>
      <c r="K181" s="17" t="s">
        <v>251</v>
      </c>
      <c r="L181" s="19">
        <v>2</v>
      </c>
      <c r="M181" s="24" t="s">
        <v>256</v>
      </c>
    </row>
    <row r="182" spans="1:13">
      <c r="A182" s="58">
        <v>45901</v>
      </c>
      <c r="B182" s="59">
        <v>45666.465277777781</v>
      </c>
      <c r="C182" s="59">
        <v>45666.482638888891</v>
      </c>
      <c r="D182" s="59">
        <v>1.7673611111111112E-2</v>
      </c>
      <c r="E182" s="16" t="s">
        <v>289</v>
      </c>
      <c r="F182" s="14" t="s">
        <v>312</v>
      </c>
      <c r="G182" s="17" t="s">
        <v>112</v>
      </c>
      <c r="H182" s="18">
        <v>7</v>
      </c>
      <c r="I182" s="17" t="s">
        <v>10</v>
      </c>
      <c r="J182" s="17" t="s">
        <v>164</v>
      </c>
      <c r="K182" s="17" t="s">
        <v>56</v>
      </c>
      <c r="L182" s="19">
        <v>2</v>
      </c>
      <c r="M182" s="24" t="s">
        <v>259</v>
      </c>
    </row>
    <row r="183" spans="1:13">
      <c r="A183" s="58">
        <v>45902</v>
      </c>
      <c r="B183" s="59">
        <v>45697.375</v>
      </c>
      <c r="C183" s="59">
        <v>45697.395833333336</v>
      </c>
      <c r="D183" s="59">
        <v>2.1307870370370369E-2</v>
      </c>
      <c r="E183" s="16" t="s">
        <v>290</v>
      </c>
      <c r="F183" s="60" t="s">
        <v>306</v>
      </c>
      <c r="G183" s="17" t="s">
        <v>78</v>
      </c>
      <c r="H183" s="18">
        <v>8</v>
      </c>
      <c r="I183" s="17" t="s">
        <v>10</v>
      </c>
      <c r="J183" s="17" t="s">
        <v>43</v>
      </c>
      <c r="K183" s="17" t="s">
        <v>261</v>
      </c>
      <c r="L183" s="19">
        <v>3</v>
      </c>
      <c r="M183" s="24" t="s">
        <v>262</v>
      </c>
    </row>
    <row r="184" spans="1:13">
      <c r="A184" s="58">
        <v>45902</v>
      </c>
      <c r="B184" s="59">
        <v>45697.559027777781</v>
      </c>
      <c r="C184" s="59">
        <v>45697.55972222222</v>
      </c>
      <c r="D184" s="59">
        <v>5.6712962962962967E-4</v>
      </c>
      <c r="E184" s="16" t="s">
        <v>282</v>
      </c>
      <c r="F184" s="60" t="s">
        <v>302</v>
      </c>
      <c r="G184" s="17" t="s">
        <v>9</v>
      </c>
      <c r="H184" s="18">
        <v>5</v>
      </c>
      <c r="I184" s="17" t="s">
        <v>24</v>
      </c>
      <c r="J184" s="17" t="s">
        <v>140</v>
      </c>
      <c r="K184" s="17" t="s">
        <v>9</v>
      </c>
      <c r="L184" s="19">
        <v>2</v>
      </c>
      <c r="M184" s="24" t="s">
        <v>264</v>
      </c>
    </row>
    <row r="185" spans="1:13">
      <c r="A185" s="58">
        <v>45902</v>
      </c>
      <c r="B185" s="59">
        <v>45697.385416666664</v>
      </c>
      <c r="C185" s="59">
        <v>45697.418749999997</v>
      </c>
      <c r="D185" s="59">
        <v>3.2951388888888891E-2</v>
      </c>
      <c r="E185" s="16" t="s">
        <v>282</v>
      </c>
      <c r="F185" s="60" t="s">
        <v>302</v>
      </c>
      <c r="G185" s="17" t="s">
        <v>112</v>
      </c>
      <c r="H185" s="18">
        <v>6</v>
      </c>
      <c r="I185" s="17" t="s">
        <v>10</v>
      </c>
      <c r="J185" s="17" t="s">
        <v>71</v>
      </c>
      <c r="K185" s="17" t="s">
        <v>261</v>
      </c>
      <c r="L185" s="19">
        <v>2</v>
      </c>
      <c r="M185" s="24" t="s">
        <v>266</v>
      </c>
    </row>
    <row r="186" spans="1:13">
      <c r="A186" s="58">
        <v>45902</v>
      </c>
      <c r="B186" s="59">
        <v>45697.51458333333</v>
      </c>
      <c r="C186" s="59">
        <v>45697.520138888889</v>
      </c>
      <c r="D186" s="59">
        <v>5.4513888888888893E-3</v>
      </c>
      <c r="E186" s="16" t="s">
        <v>286</v>
      </c>
      <c r="F186" s="14" t="s">
        <v>312</v>
      </c>
      <c r="G186" s="17" t="s">
        <v>112</v>
      </c>
      <c r="H186" s="18">
        <v>8</v>
      </c>
      <c r="I186" s="17" t="s">
        <v>24</v>
      </c>
      <c r="J186" s="17" t="s">
        <v>76</v>
      </c>
      <c r="K186" s="17" t="s">
        <v>137</v>
      </c>
      <c r="L186" s="19">
        <v>4</v>
      </c>
      <c r="M186" s="24" t="s">
        <v>268</v>
      </c>
    </row>
    <row r="187" spans="1:13">
      <c r="A187" s="58">
        <v>45902</v>
      </c>
      <c r="B187" s="59">
        <v>45697.469444444447</v>
      </c>
      <c r="C187" s="59">
        <v>45697.475694444445</v>
      </c>
      <c r="D187" s="59">
        <v>6.4930555555555557E-3</v>
      </c>
      <c r="E187" s="16" t="s">
        <v>286</v>
      </c>
      <c r="F187" s="14" t="s">
        <v>312</v>
      </c>
      <c r="G187" s="17" t="s">
        <v>45</v>
      </c>
      <c r="H187" s="18">
        <v>8</v>
      </c>
      <c r="I187" s="17" t="s">
        <v>24</v>
      </c>
      <c r="J187" s="17" t="s">
        <v>98</v>
      </c>
      <c r="K187" s="17" t="s">
        <v>51</v>
      </c>
      <c r="L187" s="19">
        <v>2</v>
      </c>
      <c r="M187" s="24" t="s">
        <v>270</v>
      </c>
    </row>
    <row r="188" spans="1:13">
      <c r="A188" s="58">
        <v>45902</v>
      </c>
      <c r="B188" s="59">
        <v>45697.416666666664</v>
      </c>
      <c r="C188" s="59">
        <v>45697.427083333336</v>
      </c>
      <c r="D188" s="59">
        <v>1.0833333333333334E-2</v>
      </c>
      <c r="E188" s="16" t="s">
        <v>207</v>
      </c>
      <c r="F188" s="60" t="s">
        <v>304</v>
      </c>
      <c r="G188" s="17" t="s">
        <v>112</v>
      </c>
      <c r="H188" s="64">
        <v>9</v>
      </c>
      <c r="I188" s="17" t="s">
        <v>10</v>
      </c>
      <c r="J188" s="17" t="s">
        <v>109</v>
      </c>
      <c r="K188" s="17" t="s">
        <v>261</v>
      </c>
      <c r="L188" s="19">
        <v>3</v>
      </c>
      <c r="M188" s="24" t="s">
        <v>272</v>
      </c>
    </row>
    <row r="189" spans="1:13">
      <c r="A189" s="58">
        <v>45902</v>
      </c>
      <c r="B189" s="59">
        <v>45697.396527777775</v>
      </c>
      <c r="C189" s="59">
        <v>45697.40625</v>
      </c>
      <c r="D189" s="59">
        <v>9.3634259259259261E-3</v>
      </c>
      <c r="E189" s="16" t="s">
        <v>207</v>
      </c>
      <c r="F189" s="60" t="s">
        <v>304</v>
      </c>
      <c r="G189" s="17" t="s">
        <v>26</v>
      </c>
      <c r="H189" s="18">
        <v>10</v>
      </c>
      <c r="I189" s="17" t="s">
        <v>24</v>
      </c>
      <c r="J189" s="17" t="s">
        <v>58</v>
      </c>
      <c r="K189" s="17" t="s">
        <v>114</v>
      </c>
      <c r="L189" s="19">
        <v>2</v>
      </c>
      <c r="M189" s="24" t="s">
        <v>274</v>
      </c>
    </row>
    <row r="190" spans="1:13">
      <c r="A190" s="58">
        <v>45697</v>
      </c>
      <c r="B190" s="59">
        <v>45697.381944444445</v>
      </c>
      <c r="C190" s="59">
        <v>45697.387499999997</v>
      </c>
      <c r="D190" s="59">
        <v>5.4745370370370373E-3</v>
      </c>
      <c r="E190" s="16" t="s">
        <v>291</v>
      </c>
      <c r="F190" s="14" t="s">
        <v>303</v>
      </c>
      <c r="G190" s="17" t="s">
        <v>112</v>
      </c>
      <c r="H190" s="18">
        <v>7</v>
      </c>
      <c r="I190" s="17" t="s">
        <v>10</v>
      </c>
      <c r="J190" s="17" t="s">
        <v>39</v>
      </c>
      <c r="K190" s="17" t="s">
        <v>233</v>
      </c>
      <c r="L190" s="19">
        <v>0</v>
      </c>
      <c r="M190" s="24" t="s">
        <v>278</v>
      </c>
    </row>
    <row r="191" spans="1:13">
      <c r="A191" s="58">
        <v>45902</v>
      </c>
      <c r="B191" s="59">
        <v>45697.413888888892</v>
      </c>
      <c r="C191" s="59">
        <v>45697.424305555556</v>
      </c>
      <c r="D191" s="59">
        <v>1.0347222222222223E-2</v>
      </c>
      <c r="E191" s="16" t="s">
        <v>291</v>
      </c>
      <c r="F191" s="14" t="s">
        <v>303</v>
      </c>
      <c r="G191" s="17" t="s">
        <v>112</v>
      </c>
      <c r="H191" s="18">
        <v>6</v>
      </c>
      <c r="I191" s="17" t="s">
        <v>10</v>
      </c>
      <c r="J191" s="17" t="s">
        <v>183</v>
      </c>
      <c r="K191" s="17" t="s">
        <v>56</v>
      </c>
      <c r="L191" s="19">
        <v>1</v>
      </c>
      <c r="M191" s="24" t="s">
        <v>280</v>
      </c>
    </row>
    <row r="192" spans="1:13">
      <c r="A192" s="58">
        <v>45839</v>
      </c>
      <c r="B192" s="59">
        <v>0.63214120370370375</v>
      </c>
      <c r="C192" s="59">
        <v>0.63680555555555551</v>
      </c>
      <c r="D192" s="59">
        <v>4.6643518518518518E-3</v>
      </c>
      <c r="E192" s="15" t="s">
        <v>111</v>
      </c>
      <c r="F192" s="60" t="s">
        <v>301</v>
      </c>
      <c r="G192" s="17" t="s">
        <v>9</v>
      </c>
      <c r="H192" s="18">
        <v>8</v>
      </c>
      <c r="I192" s="17" t="s">
        <v>24</v>
      </c>
      <c r="J192" s="17" t="s">
        <v>129</v>
      </c>
      <c r="K192" s="17" t="s">
        <v>137</v>
      </c>
      <c r="L192" s="19">
        <v>2</v>
      </c>
      <c r="M192" s="19" t="s">
        <v>115</v>
      </c>
    </row>
    <row r="193" spans="1:13">
      <c r="A193" s="58">
        <v>45839</v>
      </c>
      <c r="B193" s="59">
        <v>0.58212962962962966</v>
      </c>
      <c r="C193" s="59">
        <v>0.58363425925925927</v>
      </c>
      <c r="D193" s="59">
        <v>1.5046296296296296E-3</v>
      </c>
      <c r="E193" s="15" t="s">
        <v>111</v>
      </c>
      <c r="F193" s="60" t="s">
        <v>301</v>
      </c>
      <c r="G193" s="17" t="s">
        <v>139</v>
      </c>
      <c r="H193" s="18">
        <v>7</v>
      </c>
      <c r="I193" s="17" t="s">
        <v>24</v>
      </c>
      <c r="J193" s="17" t="s">
        <v>185</v>
      </c>
      <c r="K193" s="17" t="s">
        <v>82</v>
      </c>
      <c r="L193" s="19">
        <v>1</v>
      </c>
      <c r="M193" s="19" t="s">
        <v>117</v>
      </c>
    </row>
    <row r="194" spans="1:13">
      <c r="A194" s="58">
        <v>45839</v>
      </c>
      <c r="B194" s="59">
        <v>0.5819212962962963</v>
      </c>
      <c r="C194" s="59">
        <v>0.58328703703703699</v>
      </c>
      <c r="D194" s="59">
        <v>1.3657407407407407E-3</v>
      </c>
      <c r="E194" s="15" t="s">
        <v>118</v>
      </c>
      <c r="F194" s="60" t="s">
        <v>301</v>
      </c>
      <c r="G194" s="17" t="s">
        <v>112</v>
      </c>
      <c r="H194" s="64">
        <v>9</v>
      </c>
      <c r="I194" s="17" t="s">
        <v>10</v>
      </c>
      <c r="J194" s="17" t="s">
        <v>58</v>
      </c>
      <c r="K194" s="17" t="s">
        <v>123</v>
      </c>
      <c r="L194" s="19">
        <v>2</v>
      </c>
      <c r="M194" s="19" t="s">
        <v>120</v>
      </c>
    </row>
    <row r="195" spans="1:13">
      <c r="A195" s="58">
        <v>45839</v>
      </c>
      <c r="B195" s="59">
        <v>0.58171296296296293</v>
      </c>
      <c r="C195" s="59">
        <v>0.583587962962963</v>
      </c>
      <c r="D195" s="59">
        <v>1.8749999999999999E-3</v>
      </c>
      <c r="E195" s="15" t="s">
        <v>121</v>
      </c>
      <c r="F195" s="60" t="s">
        <v>301</v>
      </c>
      <c r="G195" s="17" t="s">
        <v>26</v>
      </c>
      <c r="H195" s="18">
        <v>8</v>
      </c>
      <c r="I195" s="17" t="s">
        <v>24</v>
      </c>
      <c r="J195" s="17" t="s">
        <v>179</v>
      </c>
      <c r="K195" s="17" t="s">
        <v>251</v>
      </c>
      <c r="L195" s="19">
        <v>1</v>
      </c>
      <c r="M195" s="19" t="s">
        <v>124</v>
      </c>
    </row>
    <row r="196" spans="1:13">
      <c r="A196" s="58">
        <v>45839</v>
      </c>
      <c r="B196" s="59">
        <v>0.57942129629629635</v>
      </c>
      <c r="C196" s="59">
        <v>0.59076388888888887</v>
      </c>
      <c r="D196" s="59">
        <v>1.1342592592592593E-2</v>
      </c>
      <c r="E196" s="15" t="s">
        <v>125</v>
      </c>
      <c r="F196" s="60" t="s">
        <v>302</v>
      </c>
      <c r="G196" s="17" t="s">
        <v>112</v>
      </c>
      <c r="H196" s="18">
        <v>6</v>
      </c>
      <c r="I196" s="17" t="s">
        <v>24</v>
      </c>
      <c r="J196" s="17" t="s">
        <v>183</v>
      </c>
      <c r="K196" s="17" t="s">
        <v>123</v>
      </c>
      <c r="L196" s="19">
        <v>3</v>
      </c>
      <c r="M196" s="19" t="s">
        <v>127</v>
      </c>
    </row>
    <row r="197" spans="1:13">
      <c r="A197" s="58">
        <v>45839</v>
      </c>
      <c r="B197" s="59">
        <v>0.57861111111111108</v>
      </c>
      <c r="C197" s="59">
        <v>0.57921296296296299</v>
      </c>
      <c r="D197" s="59">
        <v>6.018518518518519E-4</v>
      </c>
      <c r="E197" s="15" t="s">
        <v>128</v>
      </c>
      <c r="F197" s="60" t="s">
        <v>301</v>
      </c>
      <c r="G197" s="17" t="s">
        <v>26</v>
      </c>
      <c r="H197" s="64">
        <v>9</v>
      </c>
      <c r="I197" s="17" t="s">
        <v>24</v>
      </c>
      <c r="J197" s="17" t="s">
        <v>263</v>
      </c>
      <c r="K197" s="17" t="s">
        <v>107</v>
      </c>
      <c r="L197" s="19">
        <v>3</v>
      </c>
      <c r="M197" s="19" t="s">
        <v>130</v>
      </c>
    </row>
    <row r="198" spans="1:13">
      <c r="A198" s="58">
        <v>45839</v>
      </c>
      <c r="B198" s="59">
        <v>0.57843750000000005</v>
      </c>
      <c r="C198" s="59">
        <v>0.58354166666666663</v>
      </c>
      <c r="D198" s="59">
        <v>5.1041666666666666E-3</v>
      </c>
      <c r="E198" s="15" t="s">
        <v>121</v>
      </c>
      <c r="F198" s="60" t="s">
        <v>301</v>
      </c>
      <c r="G198" s="17" t="s">
        <v>51</v>
      </c>
      <c r="H198" s="64">
        <v>9</v>
      </c>
      <c r="I198" s="17" t="s">
        <v>10</v>
      </c>
      <c r="J198" s="17" t="s">
        <v>253</v>
      </c>
      <c r="K198" s="17" t="s">
        <v>123</v>
      </c>
      <c r="L198" s="19">
        <v>2</v>
      </c>
      <c r="M198" s="19" t="s">
        <v>132</v>
      </c>
    </row>
    <row r="199" spans="1:13">
      <c r="A199" s="58">
        <v>45839</v>
      </c>
      <c r="B199" s="59">
        <v>0.5756944444444444</v>
      </c>
      <c r="C199" s="59">
        <v>0.58368055555555554</v>
      </c>
      <c r="D199" s="59">
        <v>7.9861111111111105E-3</v>
      </c>
      <c r="E199" s="15" t="s">
        <v>133</v>
      </c>
      <c r="F199" s="60" t="s">
        <v>301</v>
      </c>
      <c r="G199" s="17" t="s">
        <v>9</v>
      </c>
      <c r="H199" s="64">
        <v>9</v>
      </c>
      <c r="I199" s="17" t="s">
        <v>24</v>
      </c>
      <c r="J199" s="17" t="s">
        <v>131</v>
      </c>
      <c r="K199" s="17" t="s">
        <v>251</v>
      </c>
      <c r="L199" s="19">
        <v>1</v>
      </c>
      <c r="M199" s="19" t="s">
        <v>135</v>
      </c>
    </row>
    <row r="200" spans="1:13">
      <c r="A200" s="58">
        <v>45839</v>
      </c>
      <c r="B200" s="59">
        <v>0.57543981481481477</v>
      </c>
      <c r="C200" s="59">
        <v>0.58806712962962959</v>
      </c>
      <c r="D200" s="59">
        <v>1.2627314814814815E-2</v>
      </c>
      <c r="E200" s="15" t="s">
        <v>121</v>
      </c>
      <c r="F200" s="60" t="s">
        <v>301</v>
      </c>
      <c r="G200" s="17" t="s">
        <v>97</v>
      </c>
      <c r="H200" s="18">
        <v>8</v>
      </c>
      <c r="I200" s="17" t="s">
        <v>24</v>
      </c>
      <c r="J200" s="17" t="s">
        <v>122</v>
      </c>
      <c r="K200" s="17" t="s">
        <v>114</v>
      </c>
      <c r="L200" s="19">
        <v>2</v>
      </c>
      <c r="M200" s="19" t="s">
        <v>138</v>
      </c>
    </row>
    <row r="201" spans="1:13">
      <c r="A201" s="58">
        <v>45839</v>
      </c>
      <c r="B201" s="59">
        <v>0.57524305555555555</v>
      </c>
      <c r="C201" s="59">
        <v>0.58387731481481486</v>
      </c>
      <c r="D201" s="59">
        <v>8.6342592592592599E-3</v>
      </c>
      <c r="E201" s="15" t="s">
        <v>121</v>
      </c>
      <c r="F201" s="60" t="s">
        <v>301</v>
      </c>
      <c r="G201" s="17" t="s">
        <v>112</v>
      </c>
      <c r="H201" s="18">
        <v>7</v>
      </c>
      <c r="I201" s="17" t="s">
        <v>24</v>
      </c>
      <c r="J201" s="17" t="s">
        <v>250</v>
      </c>
      <c r="K201" s="17" t="s">
        <v>123</v>
      </c>
      <c r="L201" s="19">
        <v>2</v>
      </c>
      <c r="M201" s="19" t="s">
        <v>141</v>
      </c>
    </row>
    <row r="202" spans="1:13">
      <c r="A202" s="58">
        <v>45839</v>
      </c>
      <c r="B202" s="59">
        <v>0.57458333333333333</v>
      </c>
      <c r="C202" s="59">
        <v>0.58322916666666669</v>
      </c>
      <c r="D202" s="59">
        <v>8.6458333333333335E-3</v>
      </c>
      <c r="E202" s="15" t="s">
        <v>121</v>
      </c>
      <c r="F202" s="60" t="s">
        <v>301</v>
      </c>
      <c r="G202" s="17" t="s">
        <v>9</v>
      </c>
      <c r="H202" s="18">
        <v>6</v>
      </c>
      <c r="I202" s="17" t="s">
        <v>24</v>
      </c>
      <c r="J202" s="17" t="s">
        <v>185</v>
      </c>
      <c r="K202" s="17" t="s">
        <v>137</v>
      </c>
      <c r="L202" s="19">
        <v>2</v>
      </c>
      <c r="M202" s="19" t="s">
        <v>143</v>
      </c>
    </row>
    <row r="203" spans="1:13">
      <c r="A203" s="58">
        <v>45839</v>
      </c>
      <c r="B203" s="59">
        <v>0.57415509259259256</v>
      </c>
      <c r="C203" s="59">
        <v>0.58142361111111107</v>
      </c>
      <c r="D203" s="59">
        <v>7.2685185185185188E-3</v>
      </c>
      <c r="E203" s="15" t="s">
        <v>111</v>
      </c>
      <c r="F203" s="60" t="s">
        <v>301</v>
      </c>
      <c r="G203" s="17" t="s">
        <v>45</v>
      </c>
      <c r="H203" s="18">
        <v>5</v>
      </c>
      <c r="I203" s="17" t="s">
        <v>24</v>
      </c>
      <c r="J203" s="17" t="s">
        <v>164</v>
      </c>
      <c r="K203" s="17" t="s">
        <v>17</v>
      </c>
      <c r="L203" s="19">
        <v>2</v>
      </c>
      <c r="M203" s="19" t="s">
        <v>145</v>
      </c>
    </row>
    <row r="204" spans="1:13">
      <c r="A204" s="58">
        <v>45839</v>
      </c>
      <c r="B204" s="59">
        <v>0.5738657407407407</v>
      </c>
      <c r="C204" s="59">
        <v>0.5838888888888889</v>
      </c>
      <c r="D204" s="59">
        <v>1.0023148148148147E-2</v>
      </c>
      <c r="E204" s="15" t="s">
        <v>146</v>
      </c>
      <c r="F204" s="60" t="s">
        <v>302</v>
      </c>
      <c r="G204" s="17" t="s">
        <v>26</v>
      </c>
      <c r="H204" s="18">
        <v>7</v>
      </c>
      <c r="I204" s="17" t="s">
        <v>10</v>
      </c>
      <c r="J204" s="17" t="s">
        <v>53</v>
      </c>
      <c r="K204" s="17" t="s">
        <v>137</v>
      </c>
      <c r="L204" s="19">
        <v>3</v>
      </c>
      <c r="M204" s="19" t="s">
        <v>148</v>
      </c>
    </row>
    <row r="205" spans="1:13">
      <c r="A205" s="58">
        <v>45839</v>
      </c>
      <c r="B205" s="59">
        <v>0.57322916666666668</v>
      </c>
      <c r="C205" s="59">
        <v>0.58616898148148144</v>
      </c>
      <c r="D205" s="59">
        <v>1.2939814814814815E-2</v>
      </c>
      <c r="E205" s="15" t="s">
        <v>149</v>
      </c>
      <c r="F205" s="60" t="s">
        <v>302</v>
      </c>
      <c r="G205" s="17" t="s">
        <v>45</v>
      </c>
      <c r="H205" s="18">
        <v>5</v>
      </c>
      <c r="I205" s="17" t="s">
        <v>24</v>
      </c>
      <c r="J205" s="17" t="s">
        <v>53</v>
      </c>
      <c r="K205" s="17" t="s">
        <v>114</v>
      </c>
      <c r="L205" s="19">
        <v>1</v>
      </c>
      <c r="M205" s="19" t="s">
        <v>151</v>
      </c>
    </row>
    <row r="206" spans="1:13">
      <c r="A206" s="58">
        <v>45839</v>
      </c>
      <c r="B206" s="59">
        <v>0.5727430555555556</v>
      </c>
      <c r="C206" s="59">
        <v>0.58422453703703703</v>
      </c>
      <c r="D206" s="59">
        <v>1.1481481481481481E-2</v>
      </c>
      <c r="E206" s="15" t="s">
        <v>146</v>
      </c>
      <c r="F206" s="60" t="s">
        <v>302</v>
      </c>
      <c r="G206" s="17" t="s">
        <v>49</v>
      </c>
      <c r="H206" s="18">
        <v>6</v>
      </c>
      <c r="I206" s="17" t="s">
        <v>10</v>
      </c>
      <c r="J206" s="17" t="s">
        <v>58</v>
      </c>
      <c r="K206" s="17" t="s">
        <v>9</v>
      </c>
      <c r="L206" s="19">
        <v>3</v>
      </c>
      <c r="M206" s="19" t="s">
        <v>153</v>
      </c>
    </row>
    <row r="207" spans="1:13">
      <c r="A207" s="58">
        <v>45840</v>
      </c>
      <c r="B207" s="59">
        <v>0.5886689814814815</v>
      </c>
      <c r="C207" s="59">
        <v>0.59045138888888893</v>
      </c>
      <c r="D207" s="59">
        <v>1.7824074074074075E-3</v>
      </c>
      <c r="E207" s="15" t="s">
        <v>111</v>
      </c>
      <c r="F207" s="60" t="s">
        <v>301</v>
      </c>
      <c r="G207" s="17" t="s">
        <v>112</v>
      </c>
      <c r="H207" s="18">
        <v>8</v>
      </c>
      <c r="I207" s="17" t="s">
        <v>10</v>
      </c>
      <c r="J207" s="17" t="s">
        <v>160</v>
      </c>
      <c r="K207" s="17" t="s">
        <v>9</v>
      </c>
      <c r="L207" s="19">
        <v>3</v>
      </c>
      <c r="M207" s="19" t="s">
        <v>155</v>
      </c>
    </row>
    <row r="208" spans="1:13">
      <c r="A208" s="58">
        <v>45840</v>
      </c>
      <c r="B208" s="59">
        <v>0.57789351851851856</v>
      </c>
      <c r="C208" s="59">
        <v>0.58357638888888885</v>
      </c>
      <c r="D208" s="59">
        <v>5.6828703703703702E-3</v>
      </c>
      <c r="E208" s="15" t="s">
        <v>156</v>
      </c>
      <c r="F208" s="60" t="s">
        <v>305</v>
      </c>
      <c r="G208" s="17" t="s">
        <v>112</v>
      </c>
      <c r="H208" s="18">
        <v>7</v>
      </c>
      <c r="I208" s="17" t="s">
        <v>10</v>
      </c>
      <c r="J208" s="17" t="s">
        <v>109</v>
      </c>
      <c r="K208" s="17" t="s">
        <v>251</v>
      </c>
      <c r="L208" s="19">
        <v>0</v>
      </c>
      <c r="M208" s="19" t="s">
        <v>158</v>
      </c>
    </row>
    <row r="209" spans="1:13">
      <c r="A209" s="58">
        <v>45840</v>
      </c>
      <c r="B209" s="59">
        <v>0.57234953703703706</v>
      </c>
      <c r="C209" s="59">
        <v>0.57740740740740737</v>
      </c>
      <c r="D209" s="59">
        <v>5.0578703703703706E-3</v>
      </c>
      <c r="E209" s="15" t="s">
        <v>159</v>
      </c>
      <c r="F209" s="60" t="s">
        <v>313</v>
      </c>
      <c r="G209" s="17" t="s">
        <v>69</v>
      </c>
      <c r="H209" s="18">
        <v>7</v>
      </c>
      <c r="I209" s="17" t="s">
        <v>10</v>
      </c>
      <c r="J209" s="17" t="s">
        <v>236</v>
      </c>
      <c r="K209" s="17" t="s">
        <v>123</v>
      </c>
      <c r="L209" s="19">
        <v>1</v>
      </c>
      <c r="M209" s="19" t="s">
        <v>161</v>
      </c>
    </row>
    <row r="210" spans="1:13">
      <c r="A210" s="58">
        <v>45840</v>
      </c>
      <c r="B210" s="59">
        <v>0.57215277777777773</v>
      </c>
      <c r="C210" s="59">
        <v>0.58199074074074075</v>
      </c>
      <c r="D210" s="59">
        <v>9.8379629629629633E-3</v>
      </c>
      <c r="E210" s="15" t="s">
        <v>111</v>
      </c>
      <c r="F210" s="60" t="s">
        <v>301</v>
      </c>
      <c r="G210" s="17" t="s">
        <v>26</v>
      </c>
      <c r="H210" s="18">
        <v>7</v>
      </c>
      <c r="I210" s="17" t="s">
        <v>10</v>
      </c>
      <c r="J210" s="17" t="s">
        <v>269</v>
      </c>
      <c r="K210" s="17" t="s">
        <v>114</v>
      </c>
      <c r="L210" s="19">
        <v>3</v>
      </c>
      <c r="M210" s="19" t="s">
        <v>163</v>
      </c>
    </row>
    <row r="211" spans="1:13">
      <c r="A211" s="58">
        <v>45840</v>
      </c>
      <c r="B211" s="59">
        <v>0.57207175925925924</v>
      </c>
      <c r="C211" s="59">
        <v>0.59719907407407402</v>
      </c>
      <c r="D211" s="59">
        <v>2.5127314814814814E-2</v>
      </c>
      <c r="E211" s="15" t="s">
        <v>125</v>
      </c>
      <c r="F211" s="60" t="s">
        <v>302</v>
      </c>
      <c r="G211" s="17" t="s">
        <v>26</v>
      </c>
      <c r="H211" s="64">
        <v>9</v>
      </c>
      <c r="I211" s="17" t="s">
        <v>10</v>
      </c>
      <c r="J211" s="17" t="s">
        <v>101</v>
      </c>
      <c r="K211" s="17" t="s">
        <v>51</v>
      </c>
      <c r="L211" s="19">
        <v>1</v>
      </c>
      <c r="M211" s="19" t="s">
        <v>165</v>
      </c>
    </row>
    <row r="212" spans="1:13">
      <c r="A212" s="58">
        <v>45840</v>
      </c>
      <c r="B212" s="59">
        <v>0.57142361111111106</v>
      </c>
      <c r="C212" s="59">
        <v>0.57626157407407408</v>
      </c>
      <c r="D212" s="59">
        <v>4.8379629629629632E-3</v>
      </c>
      <c r="E212" s="15" t="s">
        <v>111</v>
      </c>
      <c r="F212" s="60" t="s">
        <v>301</v>
      </c>
      <c r="G212" s="17" t="s">
        <v>112</v>
      </c>
      <c r="H212" s="18">
        <v>8</v>
      </c>
      <c r="I212" s="17" t="s">
        <v>24</v>
      </c>
      <c r="J212" s="17" t="s">
        <v>152</v>
      </c>
      <c r="K212" s="17" t="s">
        <v>251</v>
      </c>
      <c r="L212" s="19">
        <v>3</v>
      </c>
      <c r="M212" s="19" t="s">
        <v>167</v>
      </c>
    </row>
    <row r="213" spans="1:13">
      <c r="A213" s="58">
        <v>45840</v>
      </c>
      <c r="B213" s="59">
        <v>0.57092592592592595</v>
      </c>
      <c r="C213" s="59">
        <v>0.58898148148148144</v>
      </c>
      <c r="D213" s="59">
        <v>1.8055555555555554E-2</v>
      </c>
      <c r="E213" s="15" t="s">
        <v>118</v>
      </c>
      <c r="F213" s="60" t="s">
        <v>301</v>
      </c>
      <c r="G213" s="17" t="s">
        <v>9</v>
      </c>
      <c r="H213" s="18">
        <v>7</v>
      </c>
      <c r="I213" s="17" t="s">
        <v>24</v>
      </c>
      <c r="J213" s="17" t="s">
        <v>37</v>
      </c>
      <c r="K213" s="17" t="s">
        <v>137</v>
      </c>
      <c r="L213" s="19">
        <v>2</v>
      </c>
      <c r="M213" s="19" t="s">
        <v>169</v>
      </c>
    </row>
    <row r="214" spans="1:13">
      <c r="A214" s="58">
        <v>45841</v>
      </c>
      <c r="B214" s="59">
        <v>0.57361111111111107</v>
      </c>
      <c r="C214" s="59">
        <v>0.58333333333333337</v>
      </c>
      <c r="D214" s="59">
        <v>9.7569444444444448E-3</v>
      </c>
      <c r="E214" s="15" t="s">
        <v>170</v>
      </c>
      <c r="F214" s="60" t="s">
        <v>302</v>
      </c>
      <c r="G214" s="17" t="s">
        <v>26</v>
      </c>
      <c r="H214" s="18">
        <v>7</v>
      </c>
      <c r="I214" s="17" t="s">
        <v>10</v>
      </c>
      <c r="J214" s="17" t="s">
        <v>55</v>
      </c>
      <c r="K214" s="17" t="s">
        <v>261</v>
      </c>
      <c r="L214" s="19">
        <v>2</v>
      </c>
      <c r="M214" s="19" t="s">
        <v>172</v>
      </c>
    </row>
    <row r="215" spans="1:13">
      <c r="A215" s="58">
        <v>45841</v>
      </c>
      <c r="B215" s="59">
        <v>0.57152777777777775</v>
      </c>
      <c r="C215" s="59">
        <v>0.5805555555555556</v>
      </c>
      <c r="D215" s="59">
        <v>9.1203703703703707E-3</v>
      </c>
      <c r="E215" s="15" t="s">
        <v>159</v>
      </c>
      <c r="F215" s="60" t="s">
        <v>313</v>
      </c>
      <c r="G215" s="17" t="s">
        <v>26</v>
      </c>
      <c r="H215" s="18">
        <v>7</v>
      </c>
      <c r="I215" s="17" t="s">
        <v>24</v>
      </c>
      <c r="J215" s="17" t="s">
        <v>154</v>
      </c>
      <c r="K215" s="17" t="s">
        <v>9</v>
      </c>
      <c r="L215" s="19">
        <v>2</v>
      </c>
      <c r="M215" s="19" t="s">
        <v>174</v>
      </c>
    </row>
    <row r="216" spans="1:13">
      <c r="A216" s="58">
        <v>45841</v>
      </c>
      <c r="B216" s="59">
        <v>0.56874999999999998</v>
      </c>
      <c r="C216" s="59">
        <v>0.57916666666666672</v>
      </c>
      <c r="D216" s="59">
        <v>1.0081018518518519E-2</v>
      </c>
      <c r="E216" s="15" t="s">
        <v>111</v>
      </c>
      <c r="F216" s="60" t="s">
        <v>301</v>
      </c>
      <c r="G216" s="17" t="s">
        <v>69</v>
      </c>
      <c r="H216" s="64">
        <v>9</v>
      </c>
      <c r="I216" s="17" t="s">
        <v>10</v>
      </c>
      <c r="J216" s="17" t="s">
        <v>50</v>
      </c>
      <c r="K216" s="17" t="s">
        <v>137</v>
      </c>
      <c r="L216" s="19">
        <v>2</v>
      </c>
      <c r="M216" s="19" t="s">
        <v>176</v>
      </c>
    </row>
    <row r="217" spans="1:13">
      <c r="A217" s="58">
        <v>45841</v>
      </c>
      <c r="B217" s="59">
        <v>0.56527777777777777</v>
      </c>
      <c r="C217" s="59">
        <v>0.58611111111111114</v>
      </c>
      <c r="D217" s="59">
        <v>2.0162037037037037E-2</v>
      </c>
      <c r="E217" s="15" t="s">
        <v>111</v>
      </c>
      <c r="F217" s="60" t="s">
        <v>301</v>
      </c>
      <c r="G217" s="17" t="s">
        <v>112</v>
      </c>
      <c r="H217" s="18">
        <v>10</v>
      </c>
      <c r="I217" s="17" t="s">
        <v>24</v>
      </c>
      <c r="J217" s="17" t="s">
        <v>279</v>
      </c>
      <c r="K217" s="17" t="s">
        <v>251</v>
      </c>
      <c r="L217" s="19">
        <v>1</v>
      </c>
      <c r="M217" s="19" t="s">
        <v>178</v>
      </c>
    </row>
    <row r="218" spans="1:13">
      <c r="A218" s="58">
        <v>45841</v>
      </c>
      <c r="B218" s="59">
        <v>0.56527777777777777</v>
      </c>
      <c r="C218" s="59">
        <v>0.58333333333333337</v>
      </c>
      <c r="D218" s="59">
        <v>1.8530092592592591E-2</v>
      </c>
      <c r="E218" s="15" t="s">
        <v>121</v>
      </c>
      <c r="F218" s="60" t="s">
        <v>301</v>
      </c>
      <c r="G218" s="17" t="s">
        <v>112</v>
      </c>
      <c r="H218" s="18">
        <v>7</v>
      </c>
      <c r="I218" s="17" t="s">
        <v>24</v>
      </c>
      <c r="J218" s="17" t="s">
        <v>245</v>
      </c>
      <c r="K218" s="17" t="s">
        <v>12</v>
      </c>
      <c r="L218" s="19">
        <v>2</v>
      </c>
      <c r="M218" s="19" t="s">
        <v>180</v>
      </c>
    </row>
    <row r="219" spans="1:13">
      <c r="A219" s="58">
        <v>45841</v>
      </c>
      <c r="B219" s="59">
        <v>0.56319444444444444</v>
      </c>
      <c r="C219" s="59">
        <v>0.58333333333333337</v>
      </c>
      <c r="D219" s="59">
        <v>2.0243055555555556E-2</v>
      </c>
      <c r="E219" s="15" t="s">
        <v>118</v>
      </c>
      <c r="F219" s="60" t="s">
        <v>301</v>
      </c>
      <c r="G219" s="17" t="s">
        <v>26</v>
      </c>
      <c r="H219" s="18">
        <v>8</v>
      </c>
      <c r="I219" s="17" t="s">
        <v>24</v>
      </c>
      <c r="J219" s="17" t="s">
        <v>50</v>
      </c>
      <c r="K219" s="17" t="s">
        <v>17</v>
      </c>
      <c r="L219" s="19">
        <v>2</v>
      </c>
      <c r="M219" s="19" t="s">
        <v>182</v>
      </c>
    </row>
    <row r="220" spans="1:13">
      <c r="A220" s="58">
        <v>45841</v>
      </c>
      <c r="B220" s="59">
        <v>0.5625</v>
      </c>
      <c r="C220" s="59">
        <v>0.61527777777777781</v>
      </c>
      <c r="D220" s="59">
        <v>5.303240740740741E-2</v>
      </c>
      <c r="E220" s="15" t="s">
        <v>121</v>
      </c>
      <c r="F220" s="60" t="s">
        <v>301</v>
      </c>
      <c r="G220" s="17" t="s">
        <v>26</v>
      </c>
      <c r="H220" s="64">
        <v>9</v>
      </c>
      <c r="I220" s="17" t="s">
        <v>24</v>
      </c>
      <c r="J220" s="17" t="s">
        <v>255</v>
      </c>
      <c r="K220" s="17" t="s">
        <v>251</v>
      </c>
      <c r="L220" s="19">
        <v>2</v>
      </c>
      <c r="M220" s="19" t="s">
        <v>184</v>
      </c>
    </row>
    <row r="221" spans="1:13">
      <c r="A221" s="58">
        <v>45841</v>
      </c>
      <c r="B221" s="59">
        <v>0.56180555555555556</v>
      </c>
      <c r="C221" s="59">
        <v>0.56180555555555556</v>
      </c>
      <c r="D221" s="59">
        <v>9.2592592592592588E-5</v>
      </c>
      <c r="E221" s="15" t="s">
        <v>111</v>
      </c>
      <c r="F221" s="60" t="s">
        <v>301</v>
      </c>
      <c r="G221" s="17" t="s">
        <v>112</v>
      </c>
      <c r="H221" s="18">
        <v>6</v>
      </c>
      <c r="I221" s="17" t="s">
        <v>24</v>
      </c>
      <c r="J221" s="17" t="s">
        <v>232</v>
      </c>
      <c r="K221" s="17" t="s">
        <v>137</v>
      </c>
      <c r="L221" s="19">
        <v>0</v>
      </c>
      <c r="M221" s="19" t="s">
        <v>186</v>
      </c>
    </row>
    <row r="222" spans="1:13">
      <c r="A222" s="58">
        <v>45841</v>
      </c>
      <c r="B222" s="59">
        <v>0.56041666666666667</v>
      </c>
      <c r="C222" s="59">
        <v>0.56944444444444442</v>
      </c>
      <c r="D222" s="59">
        <v>9.1666666666666667E-3</v>
      </c>
      <c r="E222" s="15" t="s">
        <v>159</v>
      </c>
      <c r="F222" s="60" t="s">
        <v>313</v>
      </c>
      <c r="G222" s="17" t="s">
        <v>26</v>
      </c>
      <c r="H222" s="18">
        <v>10</v>
      </c>
      <c r="I222" s="17" t="s">
        <v>24</v>
      </c>
      <c r="J222" s="17" t="s">
        <v>55</v>
      </c>
      <c r="K222" s="17" t="s">
        <v>114</v>
      </c>
      <c r="L222" s="19">
        <v>2</v>
      </c>
      <c r="M222" s="19" t="s">
        <v>188</v>
      </c>
    </row>
    <row r="223" spans="1:13">
      <c r="A223" s="58">
        <v>45841</v>
      </c>
      <c r="B223" s="59">
        <v>0.55902777777777779</v>
      </c>
      <c r="C223" s="59">
        <v>0.57291666666666663</v>
      </c>
      <c r="D223" s="59">
        <v>1.4097222222222223E-2</v>
      </c>
      <c r="E223" s="15" t="s">
        <v>170</v>
      </c>
      <c r="F223" s="60" t="s">
        <v>302</v>
      </c>
      <c r="G223" s="17" t="s">
        <v>49</v>
      </c>
      <c r="H223" s="18">
        <v>10</v>
      </c>
      <c r="I223" s="17" t="s">
        <v>10</v>
      </c>
      <c r="J223" s="17" t="s">
        <v>245</v>
      </c>
      <c r="K223" s="17" t="s">
        <v>51</v>
      </c>
      <c r="L223" s="19">
        <v>1</v>
      </c>
      <c r="M223" s="19" t="s">
        <v>190</v>
      </c>
    </row>
    <row r="224" spans="1:13">
      <c r="A224" s="58">
        <v>45841</v>
      </c>
      <c r="B224" s="59">
        <v>0.55763888888888891</v>
      </c>
      <c r="C224" s="59">
        <v>0.56458333333333333</v>
      </c>
      <c r="D224" s="59">
        <v>7.1180555555555554E-3</v>
      </c>
      <c r="E224" s="15" t="s">
        <v>133</v>
      </c>
      <c r="F224" s="60" t="s">
        <v>301</v>
      </c>
      <c r="G224" s="17" t="s">
        <v>26</v>
      </c>
      <c r="H224" s="18">
        <v>10</v>
      </c>
      <c r="I224" s="17" t="s">
        <v>10</v>
      </c>
      <c r="J224" s="17" t="s">
        <v>157</v>
      </c>
      <c r="K224" s="17" t="s">
        <v>251</v>
      </c>
      <c r="L224" s="19">
        <v>2</v>
      </c>
      <c r="M224" s="19" t="s">
        <v>192</v>
      </c>
    </row>
    <row r="225" spans="1:13">
      <c r="A225" s="58">
        <v>45853</v>
      </c>
      <c r="B225" s="59">
        <v>0.34377314814814813</v>
      </c>
      <c r="C225" s="59">
        <v>0.35641203703703705</v>
      </c>
      <c r="D225" s="59">
        <v>1.2638888888888889E-2</v>
      </c>
      <c r="E225" s="15" t="s">
        <v>193</v>
      </c>
      <c r="F225" s="60" t="s">
        <v>304</v>
      </c>
      <c r="G225" s="17" t="s">
        <v>9</v>
      </c>
      <c r="H225" s="64">
        <v>9</v>
      </c>
      <c r="I225" s="17" t="s">
        <v>24</v>
      </c>
      <c r="J225" s="17" t="s">
        <v>164</v>
      </c>
      <c r="K225" s="17" t="s">
        <v>233</v>
      </c>
      <c r="L225" s="19">
        <v>0</v>
      </c>
      <c r="M225" s="19" t="s">
        <v>196</v>
      </c>
    </row>
    <row r="226" spans="1:13">
      <c r="A226" s="58">
        <v>45853</v>
      </c>
      <c r="B226" s="59">
        <v>0.34377314814814813</v>
      </c>
      <c r="C226" s="59">
        <v>0.4572222222222222</v>
      </c>
      <c r="D226" s="59">
        <v>0.11342592592592593</v>
      </c>
      <c r="E226" s="15" t="s">
        <v>156</v>
      </c>
      <c r="F226" s="60" t="s">
        <v>305</v>
      </c>
      <c r="G226" s="17" t="s">
        <v>112</v>
      </c>
      <c r="H226" s="18">
        <v>7</v>
      </c>
      <c r="I226" s="17" t="s">
        <v>24</v>
      </c>
      <c r="J226" s="17" t="s">
        <v>43</v>
      </c>
      <c r="K226" s="17" t="s">
        <v>17</v>
      </c>
      <c r="L226" s="19">
        <v>1</v>
      </c>
      <c r="M226" s="19" t="s">
        <v>198</v>
      </c>
    </row>
    <row r="227" spans="1:13">
      <c r="A227" s="58">
        <v>45853</v>
      </c>
      <c r="B227" s="59">
        <v>0.34378472222222223</v>
      </c>
      <c r="C227" s="59">
        <v>0.36233796296296295</v>
      </c>
      <c r="D227" s="59">
        <v>1.8541666666666668E-2</v>
      </c>
      <c r="E227" s="15" t="s">
        <v>118</v>
      </c>
      <c r="F227" s="60" t="s">
        <v>301</v>
      </c>
      <c r="G227" s="17" t="s">
        <v>9</v>
      </c>
      <c r="H227" s="18">
        <v>7</v>
      </c>
      <c r="I227" s="17" t="s">
        <v>10</v>
      </c>
      <c r="J227" s="17" t="s">
        <v>267</v>
      </c>
      <c r="K227" s="17" t="s">
        <v>102</v>
      </c>
      <c r="L227" s="19">
        <v>1</v>
      </c>
      <c r="M227" s="19" t="s">
        <v>201</v>
      </c>
    </row>
    <row r="228" spans="1:13">
      <c r="A228" s="58">
        <v>45853</v>
      </c>
      <c r="B228" s="59">
        <v>0.34379629629629632</v>
      </c>
      <c r="C228" s="59">
        <v>0.44103009259259257</v>
      </c>
      <c r="D228" s="59">
        <v>9.7222222222222224E-2</v>
      </c>
      <c r="E228" s="15" t="s">
        <v>125</v>
      </c>
      <c r="F228" s="60" t="s">
        <v>302</v>
      </c>
      <c r="G228" s="17" t="s">
        <v>66</v>
      </c>
      <c r="H228" s="64">
        <v>9</v>
      </c>
      <c r="I228" s="17" t="s">
        <v>24</v>
      </c>
      <c r="J228" s="17" t="s">
        <v>50</v>
      </c>
      <c r="K228" s="17" t="s">
        <v>261</v>
      </c>
      <c r="L228" s="19">
        <v>2</v>
      </c>
      <c r="M228" s="19" t="s">
        <v>203</v>
      </c>
    </row>
    <row r="229" spans="1:13">
      <c r="A229" s="58">
        <v>45853</v>
      </c>
      <c r="B229" s="59">
        <v>0.34987268518518516</v>
      </c>
      <c r="C229" s="59">
        <v>0.35373842592592591</v>
      </c>
      <c r="D229" s="59">
        <v>3.8541666666666668E-3</v>
      </c>
      <c r="E229" s="15" t="s">
        <v>204</v>
      </c>
      <c r="F229" s="60" t="s">
        <v>306</v>
      </c>
      <c r="G229" s="17" t="s">
        <v>9</v>
      </c>
      <c r="H229" s="64">
        <v>9</v>
      </c>
      <c r="I229" s="17" t="s">
        <v>10</v>
      </c>
      <c r="J229" s="17" t="s">
        <v>255</v>
      </c>
      <c r="K229" s="17" t="s">
        <v>137</v>
      </c>
      <c r="L229" s="19">
        <v>0</v>
      </c>
      <c r="M229" s="19" t="s">
        <v>206</v>
      </c>
    </row>
    <row r="230" spans="1:13">
      <c r="A230" s="58">
        <v>45724</v>
      </c>
      <c r="B230" s="59">
        <v>0.66388888888888886</v>
      </c>
      <c r="C230" s="59">
        <v>0.67777777777777781</v>
      </c>
      <c r="D230" s="59">
        <v>1.3541666666666667E-2</v>
      </c>
      <c r="E230" s="14" t="s">
        <v>118</v>
      </c>
      <c r="F230" s="60" t="s">
        <v>301</v>
      </c>
      <c r="G230" s="17" t="s">
        <v>51</v>
      </c>
      <c r="H230" s="18">
        <v>5</v>
      </c>
      <c r="I230" s="17" t="s">
        <v>24</v>
      </c>
      <c r="J230" s="17" t="s">
        <v>116</v>
      </c>
      <c r="K230" s="17" t="s">
        <v>107</v>
      </c>
      <c r="L230" s="19">
        <v>2</v>
      </c>
      <c r="M230" s="20" t="s">
        <v>13</v>
      </c>
    </row>
    <row r="231" spans="1:13">
      <c r="A231" s="58">
        <v>45724</v>
      </c>
      <c r="B231" s="59">
        <v>0.63541666666666663</v>
      </c>
      <c r="C231" s="59">
        <v>0.64618055555555554</v>
      </c>
      <c r="D231" s="59">
        <v>1.0300925925925925E-2</v>
      </c>
      <c r="E231" s="14" t="s">
        <v>170</v>
      </c>
      <c r="F231" s="60" t="s">
        <v>302</v>
      </c>
      <c r="G231" s="17" t="s">
        <v>100</v>
      </c>
      <c r="H231" s="18">
        <v>7</v>
      </c>
      <c r="I231" s="17" t="s">
        <v>24</v>
      </c>
      <c r="J231" s="17" t="s">
        <v>90</v>
      </c>
      <c r="K231" s="17" t="s">
        <v>9</v>
      </c>
      <c r="L231" s="19">
        <v>6</v>
      </c>
      <c r="M231" s="20" t="s">
        <v>15</v>
      </c>
    </row>
    <row r="232" spans="1:13">
      <c r="A232" s="58">
        <v>45724</v>
      </c>
      <c r="B232" s="59">
        <v>0.58125000000000004</v>
      </c>
      <c r="C232" s="59">
        <v>0.59722222222222221</v>
      </c>
      <c r="D232" s="59">
        <v>1.5972222222222221E-2</v>
      </c>
      <c r="E232" s="14" t="s">
        <v>220</v>
      </c>
      <c r="F232" s="14" t="s">
        <v>310</v>
      </c>
      <c r="G232" s="17" t="s">
        <v>66</v>
      </c>
      <c r="H232" s="18">
        <v>8</v>
      </c>
      <c r="I232" s="17" t="s">
        <v>24</v>
      </c>
      <c r="J232" s="17" t="s">
        <v>134</v>
      </c>
      <c r="K232" s="17" t="s">
        <v>17</v>
      </c>
      <c r="L232" s="19">
        <v>2</v>
      </c>
      <c r="M232" s="20" t="s">
        <v>18</v>
      </c>
    </row>
    <row r="233" spans="1:13">
      <c r="A233" s="58">
        <v>45724</v>
      </c>
      <c r="B233" s="59">
        <v>0.58125000000000004</v>
      </c>
      <c r="C233" s="59">
        <v>0.58125000000000004</v>
      </c>
      <c r="D233" s="59">
        <v>5.7870370370370373E-5</v>
      </c>
      <c r="E233" s="14" t="s">
        <v>221</v>
      </c>
      <c r="F233" s="60" t="s">
        <v>313</v>
      </c>
      <c r="G233" s="17" t="s">
        <v>78</v>
      </c>
      <c r="H233" s="64">
        <v>9</v>
      </c>
      <c r="I233" s="17" t="s">
        <v>10</v>
      </c>
      <c r="J233" s="17" t="s">
        <v>67</v>
      </c>
      <c r="K233" s="17" t="s">
        <v>51</v>
      </c>
      <c r="L233" s="19">
        <v>2</v>
      </c>
      <c r="M233" s="20" t="s">
        <v>20</v>
      </c>
    </row>
    <row r="234" spans="1:13">
      <c r="A234" s="58">
        <v>45724</v>
      </c>
      <c r="B234" s="59">
        <v>0.57916666666666672</v>
      </c>
      <c r="C234" s="59">
        <v>0.57916666666666672</v>
      </c>
      <c r="D234" s="59">
        <v>1.6203703703703703E-4</v>
      </c>
      <c r="E234" s="14" t="s">
        <v>204</v>
      </c>
      <c r="F234" s="60" t="s">
        <v>306</v>
      </c>
      <c r="G234" s="17" t="s">
        <v>9</v>
      </c>
      <c r="H234" s="18">
        <v>6</v>
      </c>
      <c r="I234" s="17" t="s">
        <v>24</v>
      </c>
      <c r="J234" s="17" t="s">
        <v>60</v>
      </c>
      <c r="K234" s="17" t="s">
        <v>123</v>
      </c>
      <c r="L234" s="19">
        <v>1</v>
      </c>
      <c r="M234" s="20" t="s">
        <v>22</v>
      </c>
    </row>
    <row r="235" spans="1:13">
      <c r="A235" s="58">
        <v>45724</v>
      </c>
      <c r="B235" s="59">
        <v>0.57638888888888884</v>
      </c>
      <c r="C235" s="59">
        <v>0.58125000000000004</v>
      </c>
      <c r="D235" s="59">
        <v>4.6990740740740743E-3</v>
      </c>
      <c r="E235" s="14" t="s">
        <v>207</v>
      </c>
      <c r="F235" s="60" t="s">
        <v>304</v>
      </c>
      <c r="G235" s="17" t="s">
        <v>112</v>
      </c>
      <c r="H235" s="18">
        <v>8</v>
      </c>
      <c r="I235" s="17" t="s">
        <v>24</v>
      </c>
      <c r="J235" s="17" t="s">
        <v>269</v>
      </c>
      <c r="K235" s="17" t="s">
        <v>114</v>
      </c>
      <c r="L235" s="19">
        <v>1</v>
      </c>
      <c r="M235" s="20" t="s">
        <v>27</v>
      </c>
    </row>
    <row r="236" spans="1:13">
      <c r="A236" s="58">
        <v>45724</v>
      </c>
      <c r="B236" s="59">
        <v>0.57291666666666663</v>
      </c>
      <c r="C236" s="59">
        <v>0.58333333333333337</v>
      </c>
      <c r="D236" s="59">
        <v>9.9537037037037042E-3</v>
      </c>
      <c r="E236" s="14" t="s">
        <v>208</v>
      </c>
      <c r="F236" s="60" t="s">
        <v>302</v>
      </c>
      <c r="G236" s="17" t="s">
        <v>112</v>
      </c>
      <c r="H236" s="18">
        <v>8</v>
      </c>
      <c r="I236" s="17" t="s">
        <v>24</v>
      </c>
      <c r="J236" s="17" t="s">
        <v>98</v>
      </c>
      <c r="K236" s="17" t="s">
        <v>17</v>
      </c>
      <c r="L236" s="19">
        <v>1</v>
      </c>
      <c r="M236" s="20" t="s">
        <v>29</v>
      </c>
    </row>
    <row r="237" spans="1:13">
      <c r="A237" s="58">
        <v>45724</v>
      </c>
      <c r="B237" s="59">
        <v>0.57152777777777775</v>
      </c>
      <c r="C237" s="59">
        <v>0.58125000000000004</v>
      </c>
      <c r="D237" s="59">
        <v>9.9189814814814817E-3</v>
      </c>
      <c r="E237" s="14" t="s">
        <v>222</v>
      </c>
      <c r="F237" s="14" t="s">
        <v>309</v>
      </c>
      <c r="G237" s="17" t="s">
        <v>112</v>
      </c>
      <c r="H237" s="18">
        <v>8</v>
      </c>
      <c r="I237" s="17" t="s">
        <v>24</v>
      </c>
      <c r="J237" s="17" t="s">
        <v>90</v>
      </c>
      <c r="K237" s="17" t="s">
        <v>137</v>
      </c>
      <c r="L237" s="19">
        <v>2</v>
      </c>
      <c r="M237" s="20" t="s">
        <v>31</v>
      </c>
    </row>
    <row r="238" spans="1:13">
      <c r="A238" s="58">
        <v>45724</v>
      </c>
      <c r="B238" s="59">
        <v>0.56666666666666665</v>
      </c>
      <c r="C238" s="59">
        <v>0.58333333333333337</v>
      </c>
      <c r="D238" s="59">
        <v>1.6435185185185185E-2</v>
      </c>
      <c r="E238" s="14" t="s">
        <v>209</v>
      </c>
      <c r="F238" s="14" t="s">
        <v>303</v>
      </c>
      <c r="G238" s="17" t="s">
        <v>9</v>
      </c>
      <c r="H238" s="18">
        <v>10</v>
      </c>
      <c r="I238" s="17" t="s">
        <v>24</v>
      </c>
      <c r="J238" s="17" t="s">
        <v>106</v>
      </c>
      <c r="K238" s="17" t="s">
        <v>51</v>
      </c>
      <c r="L238" s="19">
        <v>1</v>
      </c>
      <c r="M238" s="20" t="s">
        <v>33</v>
      </c>
    </row>
    <row r="239" spans="1:13">
      <c r="A239" s="58">
        <v>45724</v>
      </c>
      <c r="B239" s="59">
        <v>0.56085648148148148</v>
      </c>
      <c r="C239" s="59">
        <v>0.56736111111111109</v>
      </c>
      <c r="D239" s="59">
        <v>7.037037037037037E-3</v>
      </c>
      <c r="E239" s="14" t="s">
        <v>210</v>
      </c>
      <c r="F239" s="60" t="s">
        <v>313</v>
      </c>
      <c r="G239" s="17" t="s">
        <v>238</v>
      </c>
      <c r="H239" s="64">
        <v>9</v>
      </c>
      <c r="I239" s="17" t="s">
        <v>24</v>
      </c>
      <c r="J239" s="17" t="s">
        <v>53</v>
      </c>
      <c r="K239" s="17" t="s">
        <v>251</v>
      </c>
      <c r="L239" s="19">
        <v>3</v>
      </c>
      <c r="M239" s="20" t="s">
        <v>36</v>
      </c>
    </row>
    <row r="240" spans="1:13">
      <c r="A240" s="58">
        <v>45883</v>
      </c>
      <c r="B240" s="59">
        <v>0.5805555555555556</v>
      </c>
      <c r="C240" s="59">
        <v>0.58333333333333337</v>
      </c>
      <c r="D240" s="59">
        <v>2.5694444444444445E-3</v>
      </c>
      <c r="E240" s="14" t="s">
        <v>222</v>
      </c>
      <c r="F240" s="14" t="s">
        <v>309</v>
      </c>
      <c r="G240" s="17" t="s">
        <v>45</v>
      </c>
      <c r="H240" s="18">
        <v>6</v>
      </c>
      <c r="I240" s="17" t="s">
        <v>24</v>
      </c>
      <c r="J240" s="17" t="s">
        <v>239</v>
      </c>
      <c r="K240" s="17" t="s">
        <v>137</v>
      </c>
      <c r="L240" s="19">
        <v>2</v>
      </c>
      <c r="M240" s="21" t="s">
        <v>38</v>
      </c>
    </row>
    <row r="241" spans="1:13">
      <c r="A241" s="58">
        <v>45883</v>
      </c>
      <c r="B241" s="59">
        <v>0.57638888888888884</v>
      </c>
      <c r="C241" s="59">
        <v>0.58194444444444449</v>
      </c>
      <c r="D241" s="59">
        <v>6.0648148148148145E-3</v>
      </c>
      <c r="E241" s="14" t="s">
        <v>223</v>
      </c>
      <c r="F241" s="60" t="s">
        <v>302</v>
      </c>
      <c r="G241" s="17" t="s">
        <v>9</v>
      </c>
      <c r="H241" s="64">
        <v>9</v>
      </c>
      <c r="I241" s="17" t="s">
        <v>24</v>
      </c>
      <c r="J241" s="17" t="s">
        <v>168</v>
      </c>
      <c r="K241" s="17" t="s">
        <v>137</v>
      </c>
      <c r="L241" s="19">
        <v>2</v>
      </c>
      <c r="M241" s="21" t="s">
        <v>40</v>
      </c>
    </row>
    <row r="242" spans="1:13">
      <c r="A242" s="58">
        <v>45883</v>
      </c>
      <c r="B242" s="59">
        <v>0.57222222222222219</v>
      </c>
      <c r="C242" s="59">
        <v>0.58333333333333337</v>
      </c>
      <c r="D242" s="59">
        <v>1.105324074074074E-2</v>
      </c>
      <c r="E242" s="14" t="s">
        <v>224</v>
      </c>
      <c r="F242" s="60" t="s">
        <v>301</v>
      </c>
      <c r="G242" s="17" t="s">
        <v>112</v>
      </c>
      <c r="H242" s="18">
        <v>6</v>
      </c>
      <c r="I242" s="17" t="s">
        <v>24</v>
      </c>
      <c r="J242" s="17" t="s">
        <v>53</v>
      </c>
      <c r="K242" s="17" t="s">
        <v>123</v>
      </c>
      <c r="L242" s="19">
        <v>2</v>
      </c>
      <c r="M242" s="21" t="s">
        <v>42</v>
      </c>
    </row>
    <row r="243" spans="1:13">
      <c r="A243" s="58">
        <v>45883</v>
      </c>
      <c r="B243" s="59">
        <v>0.57152777777777775</v>
      </c>
      <c r="C243" s="59">
        <v>0.57777777777777772</v>
      </c>
      <c r="D243" s="59">
        <v>6.2962962962962964E-3</v>
      </c>
      <c r="E243" s="14" t="s">
        <v>224</v>
      </c>
      <c r="F243" s="60" t="s">
        <v>301</v>
      </c>
      <c r="G243" s="17" t="s">
        <v>194</v>
      </c>
      <c r="H243" s="18">
        <v>6</v>
      </c>
      <c r="I243" s="17" t="s">
        <v>24</v>
      </c>
      <c r="J243" s="17" t="s">
        <v>88</v>
      </c>
      <c r="K243" s="17" t="s">
        <v>12</v>
      </c>
      <c r="L243" s="19">
        <v>2</v>
      </c>
      <c r="M243" s="21" t="s">
        <v>44</v>
      </c>
    </row>
    <row r="244" spans="1:13">
      <c r="A244" s="58">
        <v>45883</v>
      </c>
      <c r="B244" s="59">
        <v>0.57013888888888886</v>
      </c>
      <c r="C244" s="59">
        <v>0.57708333333333328</v>
      </c>
      <c r="D244" s="59">
        <v>7.4768518518518517E-3</v>
      </c>
      <c r="E244" s="14" t="s">
        <v>156</v>
      </c>
      <c r="F244" s="60" t="s">
        <v>305</v>
      </c>
      <c r="G244" s="17" t="s">
        <v>26</v>
      </c>
      <c r="H244" s="18">
        <v>8</v>
      </c>
      <c r="I244" s="17" t="s">
        <v>10</v>
      </c>
      <c r="J244" s="17" t="s">
        <v>173</v>
      </c>
      <c r="K244" s="17" t="s">
        <v>114</v>
      </c>
      <c r="L244" s="19">
        <v>1</v>
      </c>
      <c r="M244" s="21" t="s">
        <v>48</v>
      </c>
    </row>
    <row r="245" spans="1:13">
      <c r="A245" s="58">
        <v>45883</v>
      </c>
      <c r="B245" s="59">
        <v>0.56874999999999998</v>
      </c>
      <c r="C245" s="59">
        <v>0.57291666666666663</v>
      </c>
      <c r="D245" s="59">
        <v>4.3981481481481484E-3</v>
      </c>
      <c r="E245" s="14" t="s">
        <v>225</v>
      </c>
      <c r="F245" s="60" t="s">
        <v>313</v>
      </c>
      <c r="G245" s="17" t="s">
        <v>26</v>
      </c>
      <c r="H245" s="18">
        <v>7</v>
      </c>
      <c r="I245" s="17" t="s">
        <v>10</v>
      </c>
      <c r="J245" s="17" t="s">
        <v>55</v>
      </c>
      <c r="K245" s="17" t="s">
        <v>251</v>
      </c>
      <c r="L245" s="19">
        <v>4</v>
      </c>
      <c r="M245" s="21" t="s">
        <v>52</v>
      </c>
    </row>
    <row r="246" spans="1:13">
      <c r="A246" s="58">
        <v>45883</v>
      </c>
      <c r="B246" s="59">
        <v>0.56597222222222221</v>
      </c>
      <c r="C246" s="59">
        <v>0.57013888888888886</v>
      </c>
      <c r="D246" s="59">
        <v>4.2708333333333331E-3</v>
      </c>
      <c r="E246" s="14" t="s">
        <v>211</v>
      </c>
      <c r="F246" s="60" t="s">
        <v>302</v>
      </c>
      <c r="G246" s="17" t="s">
        <v>45</v>
      </c>
      <c r="H246" s="18">
        <v>5</v>
      </c>
      <c r="I246" s="17" t="s">
        <v>24</v>
      </c>
      <c r="J246" s="17" t="s">
        <v>136</v>
      </c>
      <c r="K246" s="17" t="s">
        <v>51</v>
      </c>
      <c r="L246" s="19">
        <v>1</v>
      </c>
      <c r="M246" s="21" t="s">
        <v>54</v>
      </c>
    </row>
    <row r="247" spans="1:13">
      <c r="A247" s="58">
        <v>45883</v>
      </c>
      <c r="B247" s="59">
        <v>0.55694444444444446</v>
      </c>
      <c r="C247" s="59">
        <v>0.56388888888888888</v>
      </c>
      <c r="D247" s="59">
        <v>7.0254629629629634E-3</v>
      </c>
      <c r="E247" s="14" t="s">
        <v>220</v>
      </c>
      <c r="F247" s="14" t="s">
        <v>310</v>
      </c>
      <c r="G247" s="17" t="s">
        <v>9</v>
      </c>
      <c r="H247" s="18">
        <v>7</v>
      </c>
      <c r="I247" s="17" t="s">
        <v>24</v>
      </c>
      <c r="J247" s="17" t="s">
        <v>94</v>
      </c>
      <c r="K247" s="17" t="s">
        <v>137</v>
      </c>
      <c r="L247" s="19">
        <v>3</v>
      </c>
      <c r="M247" s="21" t="s">
        <v>57</v>
      </c>
    </row>
    <row r="248" spans="1:13">
      <c r="A248" s="58">
        <v>45883</v>
      </c>
      <c r="B248" s="59">
        <v>0.55555555555555558</v>
      </c>
      <c r="C248" s="59">
        <v>0.57152777777777775</v>
      </c>
      <c r="D248" s="59">
        <v>1.6134259259259258E-2</v>
      </c>
      <c r="E248" s="14" t="s">
        <v>209</v>
      </c>
      <c r="F248" s="14" t="s">
        <v>303</v>
      </c>
      <c r="G248" s="17" t="s">
        <v>194</v>
      </c>
      <c r="H248" s="64">
        <v>9</v>
      </c>
      <c r="I248" s="17" t="s">
        <v>24</v>
      </c>
      <c r="J248" s="17" t="s">
        <v>129</v>
      </c>
      <c r="K248" s="17" t="s">
        <v>9</v>
      </c>
      <c r="L248" s="19">
        <v>4</v>
      </c>
      <c r="M248" s="21" t="s">
        <v>59</v>
      </c>
    </row>
    <row r="249" spans="1:13">
      <c r="A249" s="58">
        <v>45883</v>
      </c>
      <c r="B249" s="59">
        <v>0.55347222222222225</v>
      </c>
      <c r="C249" s="59">
        <v>0.55347222222222225</v>
      </c>
      <c r="D249" s="59">
        <v>1.5046296296296297E-4</v>
      </c>
      <c r="E249" s="14" t="s">
        <v>204</v>
      </c>
      <c r="F249" s="60" t="s">
        <v>306</v>
      </c>
      <c r="G249" s="17" t="s">
        <v>9</v>
      </c>
      <c r="H249" s="18">
        <v>8</v>
      </c>
      <c r="I249" s="17" t="s">
        <v>10</v>
      </c>
      <c r="J249" s="17" t="s">
        <v>166</v>
      </c>
      <c r="K249" s="17" t="s">
        <v>123</v>
      </c>
      <c r="L249" s="19">
        <v>3</v>
      </c>
      <c r="M249" s="21" t="s">
        <v>61</v>
      </c>
    </row>
    <row r="250" spans="1:13">
      <c r="A250" s="58">
        <v>45883</v>
      </c>
      <c r="B250" s="59">
        <v>0.55069444444444449</v>
      </c>
      <c r="C250" s="59">
        <v>0.5625</v>
      </c>
      <c r="D250" s="59">
        <v>1.1377314814814814E-2</v>
      </c>
      <c r="E250" s="14" t="s">
        <v>226</v>
      </c>
      <c r="F250" s="14" t="s">
        <v>312</v>
      </c>
      <c r="G250" s="17" t="s">
        <v>45</v>
      </c>
      <c r="H250" s="18">
        <v>8</v>
      </c>
      <c r="I250" s="17" t="s">
        <v>24</v>
      </c>
      <c r="J250" s="17" t="s">
        <v>53</v>
      </c>
      <c r="K250" s="17" t="s">
        <v>51</v>
      </c>
      <c r="L250" s="19">
        <v>2</v>
      </c>
      <c r="M250" s="21" t="s">
        <v>62</v>
      </c>
    </row>
    <row r="251" spans="1:13">
      <c r="A251" s="58">
        <v>45896</v>
      </c>
      <c r="B251" s="59">
        <v>0.57638888888888884</v>
      </c>
      <c r="C251" s="59">
        <v>0.58819444444444446</v>
      </c>
      <c r="D251" s="59">
        <v>1.1840277777777778E-2</v>
      </c>
      <c r="E251" s="14" t="s">
        <v>227</v>
      </c>
      <c r="F251" s="60" t="s">
        <v>301</v>
      </c>
      <c r="G251" s="17" t="s">
        <v>26</v>
      </c>
      <c r="H251" s="64">
        <v>9</v>
      </c>
      <c r="I251" s="17" t="s">
        <v>24</v>
      </c>
      <c r="J251" s="17" t="s">
        <v>129</v>
      </c>
      <c r="K251" s="17" t="s">
        <v>114</v>
      </c>
      <c r="L251" s="19">
        <v>3</v>
      </c>
      <c r="M251" s="21" t="s">
        <v>65</v>
      </c>
    </row>
    <row r="252" spans="1:13">
      <c r="A252" s="58">
        <v>45896</v>
      </c>
      <c r="B252" s="59">
        <v>0.57430555555555551</v>
      </c>
      <c r="C252" s="59">
        <v>0.58333333333333337</v>
      </c>
      <c r="D252" s="59">
        <v>9.2708333333333341E-3</v>
      </c>
      <c r="E252" s="14" t="s">
        <v>193</v>
      </c>
      <c r="F252" s="60" t="s">
        <v>304</v>
      </c>
      <c r="G252" s="17" t="s">
        <v>51</v>
      </c>
      <c r="H252" s="18">
        <v>10</v>
      </c>
      <c r="I252" s="17" t="s">
        <v>10</v>
      </c>
      <c r="J252" s="17" t="s">
        <v>166</v>
      </c>
      <c r="K252" s="17" t="s">
        <v>137</v>
      </c>
      <c r="L252" s="19">
        <v>3</v>
      </c>
      <c r="M252" s="21" t="s">
        <v>68</v>
      </c>
    </row>
    <row r="253" spans="1:13">
      <c r="A253" s="58">
        <v>45896</v>
      </c>
      <c r="B253" s="59">
        <v>0.57152777777777775</v>
      </c>
      <c r="C253" s="59">
        <v>0.57499999999999996</v>
      </c>
      <c r="D253" s="59">
        <v>3.6226851851851854E-3</v>
      </c>
      <c r="E253" s="14" t="s">
        <v>228</v>
      </c>
      <c r="F253" s="60" t="s">
        <v>302</v>
      </c>
      <c r="G253" s="17" t="s">
        <v>26</v>
      </c>
      <c r="H253" s="64">
        <v>9</v>
      </c>
      <c r="I253" s="17" t="s">
        <v>10</v>
      </c>
      <c r="J253" s="17" t="s">
        <v>98</v>
      </c>
      <c r="K253" s="17" t="s">
        <v>251</v>
      </c>
      <c r="L253" s="19">
        <v>3</v>
      </c>
      <c r="M253" s="21" t="s">
        <v>72</v>
      </c>
    </row>
    <row r="254" spans="1:13">
      <c r="A254" s="58">
        <v>45896</v>
      </c>
      <c r="B254" s="59">
        <v>0.5708333333333333</v>
      </c>
      <c r="C254" s="59">
        <v>0.57499999999999996</v>
      </c>
      <c r="D254" s="59">
        <v>3.6226851851851854E-3</v>
      </c>
      <c r="E254" s="14" t="s">
        <v>221</v>
      </c>
      <c r="F254" s="60" t="s">
        <v>313</v>
      </c>
      <c r="G254" s="17" t="s">
        <v>112</v>
      </c>
      <c r="H254" s="18">
        <v>10</v>
      </c>
      <c r="I254" s="17" t="s">
        <v>24</v>
      </c>
      <c r="J254" s="17" t="s">
        <v>273</v>
      </c>
      <c r="K254" s="17" t="s">
        <v>123</v>
      </c>
      <c r="L254" s="19">
        <v>3</v>
      </c>
      <c r="M254" s="21" t="s">
        <v>75</v>
      </c>
    </row>
    <row r="255" spans="1:13">
      <c r="A255" s="58">
        <v>45896</v>
      </c>
      <c r="B255" s="59">
        <v>0.56805555555555554</v>
      </c>
      <c r="C255" s="59">
        <v>0.57847222222222228</v>
      </c>
      <c r="D255" s="59">
        <v>1.0138888888888888E-2</v>
      </c>
      <c r="E255" s="14" t="s">
        <v>212</v>
      </c>
      <c r="F255" s="14" t="s">
        <v>308</v>
      </c>
      <c r="G255" s="17" t="s">
        <v>9</v>
      </c>
      <c r="H255" s="18">
        <v>8</v>
      </c>
      <c r="I255" s="17" t="s">
        <v>24</v>
      </c>
      <c r="J255" s="17" t="s">
        <v>253</v>
      </c>
      <c r="K255" s="17" t="s">
        <v>123</v>
      </c>
      <c r="L255" s="19">
        <v>2</v>
      </c>
      <c r="M255" s="21" t="s">
        <v>77</v>
      </c>
    </row>
    <row r="256" spans="1:13">
      <c r="A256" s="58">
        <v>45896</v>
      </c>
      <c r="B256" s="59">
        <v>0.56666666666666665</v>
      </c>
      <c r="C256" s="59">
        <v>0.57986111111111116</v>
      </c>
      <c r="D256" s="59">
        <v>1.3182870370370371E-2</v>
      </c>
      <c r="E256" s="14" t="s">
        <v>229</v>
      </c>
      <c r="F256" s="60" t="s">
        <v>305</v>
      </c>
      <c r="G256" s="17" t="s">
        <v>112</v>
      </c>
      <c r="H256" s="18">
        <v>7</v>
      </c>
      <c r="I256" s="17" t="s">
        <v>10</v>
      </c>
      <c r="J256" s="17" t="s">
        <v>191</v>
      </c>
      <c r="K256" s="17" t="s">
        <v>51</v>
      </c>
      <c r="L256" s="19">
        <v>3</v>
      </c>
      <c r="M256" s="21" t="s">
        <v>80</v>
      </c>
    </row>
    <row r="257" spans="1:13">
      <c r="A257" s="58">
        <v>45896</v>
      </c>
      <c r="B257" s="59">
        <v>0.55347222222222225</v>
      </c>
      <c r="C257" s="59">
        <v>0.56111111111111112</v>
      </c>
      <c r="D257" s="59">
        <v>8.2638888888888883E-3</v>
      </c>
      <c r="E257" s="14" t="s">
        <v>213</v>
      </c>
      <c r="F257" s="60" t="s">
        <v>301</v>
      </c>
      <c r="G257" s="17" t="s">
        <v>9</v>
      </c>
      <c r="H257" s="18">
        <v>5</v>
      </c>
      <c r="I257" s="17" t="s">
        <v>24</v>
      </c>
      <c r="J257" s="17" t="s">
        <v>187</v>
      </c>
      <c r="K257" s="17" t="s">
        <v>114</v>
      </c>
      <c r="L257" s="19">
        <v>2</v>
      </c>
      <c r="M257" s="21" t="s">
        <v>83</v>
      </c>
    </row>
    <row r="258" spans="1:13">
      <c r="A258" s="58">
        <v>45896</v>
      </c>
      <c r="B258" s="59">
        <v>0.55138888888888893</v>
      </c>
      <c r="C258" s="59">
        <v>0.55902777777777779</v>
      </c>
      <c r="D258" s="59">
        <v>7.3958333333333333E-3</v>
      </c>
      <c r="E258" s="14" t="s">
        <v>214</v>
      </c>
      <c r="F258" s="60" t="s">
        <v>313</v>
      </c>
      <c r="G258" s="17" t="s">
        <v>26</v>
      </c>
      <c r="H258" s="18">
        <v>7</v>
      </c>
      <c r="I258" s="17" t="s">
        <v>24</v>
      </c>
      <c r="J258" s="17" t="s">
        <v>122</v>
      </c>
      <c r="K258" s="17" t="s">
        <v>12</v>
      </c>
      <c r="L258" s="19">
        <v>3</v>
      </c>
      <c r="M258" s="21" t="s">
        <v>87</v>
      </c>
    </row>
    <row r="259" spans="1:13">
      <c r="A259" s="58">
        <v>45896</v>
      </c>
      <c r="B259" s="59">
        <v>0.55069444444444449</v>
      </c>
      <c r="C259" s="59">
        <v>0.56319444444444444</v>
      </c>
      <c r="D259" s="59">
        <v>1.2048611111111111E-2</v>
      </c>
      <c r="E259" s="14" t="s">
        <v>215</v>
      </c>
      <c r="F259" s="60" t="s">
        <v>313</v>
      </c>
      <c r="G259" s="17" t="s">
        <v>51</v>
      </c>
      <c r="H259" s="18">
        <v>10</v>
      </c>
      <c r="I259" s="17" t="s">
        <v>24</v>
      </c>
      <c r="J259" s="17" t="s">
        <v>152</v>
      </c>
      <c r="K259" s="17" t="s">
        <v>251</v>
      </c>
      <c r="L259" s="19">
        <v>1</v>
      </c>
      <c r="M259" s="21" t="s">
        <v>89</v>
      </c>
    </row>
    <row r="260" spans="1:13">
      <c r="A260" s="58">
        <v>45896</v>
      </c>
      <c r="B260" s="59">
        <v>0.54652777777777772</v>
      </c>
      <c r="C260" s="59">
        <v>0.55000000000000004</v>
      </c>
      <c r="D260" s="59">
        <v>3.8425925925925928E-3</v>
      </c>
      <c r="E260" s="14" t="s">
        <v>216</v>
      </c>
      <c r="F260" s="14" t="s">
        <v>307</v>
      </c>
      <c r="G260" s="17" t="s">
        <v>45</v>
      </c>
      <c r="H260" s="18">
        <v>10</v>
      </c>
      <c r="I260" s="17" t="s">
        <v>10</v>
      </c>
      <c r="J260" s="17" t="s">
        <v>257</v>
      </c>
      <c r="K260" s="17" t="s">
        <v>17</v>
      </c>
      <c r="L260" s="19">
        <v>2</v>
      </c>
      <c r="M260" s="21" t="s">
        <v>91</v>
      </c>
    </row>
    <row r="261" spans="1:13">
      <c r="A261" s="58">
        <v>45900</v>
      </c>
      <c r="B261" s="59">
        <v>45900.548611111109</v>
      </c>
      <c r="C261" s="59">
        <v>45900.554861111108</v>
      </c>
      <c r="D261" s="59">
        <v>6.145833333333333E-3</v>
      </c>
      <c r="E261" s="14" t="s">
        <v>128</v>
      </c>
      <c r="F261" s="60" t="s">
        <v>301</v>
      </c>
      <c r="G261" s="17" t="s">
        <v>112</v>
      </c>
      <c r="H261" s="64">
        <v>9</v>
      </c>
      <c r="I261" s="17" t="s">
        <v>24</v>
      </c>
      <c r="J261" s="17" t="s">
        <v>58</v>
      </c>
      <c r="K261" s="17" t="s">
        <v>137</v>
      </c>
      <c r="L261" s="19">
        <v>2</v>
      </c>
      <c r="M261" s="22" t="s">
        <v>93</v>
      </c>
    </row>
    <row r="262" spans="1:13">
      <c r="A262" s="58">
        <v>45900</v>
      </c>
      <c r="B262" s="59">
        <v>45900.548611111109</v>
      </c>
      <c r="C262" s="59">
        <v>45900.548611111109</v>
      </c>
      <c r="D262" s="59">
        <v>3.1250000000000001E-4</v>
      </c>
      <c r="E262" s="15" t="s">
        <v>128</v>
      </c>
      <c r="F262" s="60" t="s">
        <v>301</v>
      </c>
      <c r="G262" s="17" t="s">
        <v>9</v>
      </c>
      <c r="H262" s="18">
        <v>10</v>
      </c>
      <c r="I262" s="17" t="s">
        <v>24</v>
      </c>
      <c r="J262" s="17" t="s">
        <v>166</v>
      </c>
      <c r="K262" s="17" t="s">
        <v>51</v>
      </c>
      <c r="L262" s="19">
        <v>2</v>
      </c>
      <c r="M262" s="23" t="s">
        <v>96</v>
      </c>
    </row>
    <row r="263" spans="1:13">
      <c r="A263" s="58">
        <v>45900</v>
      </c>
      <c r="B263" s="59">
        <v>45900.538194444445</v>
      </c>
      <c r="C263" s="59">
        <v>45900.544444444444</v>
      </c>
      <c r="D263" s="59">
        <v>6.0416666666666665E-3</v>
      </c>
      <c r="E263" s="15" t="s">
        <v>128</v>
      </c>
      <c r="F263" s="60" t="s">
        <v>301</v>
      </c>
      <c r="G263" s="17" t="s">
        <v>247</v>
      </c>
      <c r="H263" s="64">
        <v>9</v>
      </c>
      <c r="I263" s="17" t="s">
        <v>10</v>
      </c>
      <c r="J263" s="17" t="s">
        <v>113</v>
      </c>
      <c r="K263" s="17" t="s">
        <v>123</v>
      </c>
      <c r="L263" s="19">
        <v>1</v>
      </c>
      <c r="M263" s="24" t="s">
        <v>99</v>
      </c>
    </row>
    <row r="264" spans="1:13">
      <c r="A264" s="58">
        <v>45900</v>
      </c>
      <c r="B264" s="59">
        <v>45900.500694444447</v>
      </c>
      <c r="C264" s="59">
        <v>45900.510416666664</v>
      </c>
      <c r="D264" s="59">
        <v>9.1550925925925931E-3</v>
      </c>
      <c r="E264" s="15" t="s">
        <v>217</v>
      </c>
      <c r="F264" s="60" t="s">
        <v>302</v>
      </c>
      <c r="G264" s="17" t="s">
        <v>112</v>
      </c>
      <c r="H264" s="18">
        <v>7</v>
      </c>
      <c r="I264" s="17" t="s">
        <v>24</v>
      </c>
      <c r="J264" s="17" t="s">
        <v>164</v>
      </c>
      <c r="K264" s="17" t="s">
        <v>9</v>
      </c>
      <c r="L264" s="19">
        <v>3</v>
      </c>
      <c r="M264" s="23" t="s">
        <v>103</v>
      </c>
    </row>
    <row r="265" spans="1:13">
      <c r="A265" s="58">
        <v>45900</v>
      </c>
      <c r="B265" s="59">
        <v>45900.456250000003</v>
      </c>
      <c r="C265" s="59">
        <v>45900.461111111108</v>
      </c>
      <c r="D265" s="59">
        <v>4.5601851851851853E-3</v>
      </c>
      <c r="E265" s="15" t="s">
        <v>218</v>
      </c>
      <c r="F265" s="60" t="s">
        <v>304</v>
      </c>
      <c r="G265" s="17" t="s">
        <v>51</v>
      </c>
      <c r="H265" s="18">
        <v>7</v>
      </c>
      <c r="I265" s="17" t="s">
        <v>24</v>
      </c>
      <c r="J265" s="17" t="s">
        <v>248</v>
      </c>
      <c r="K265" s="17" t="s">
        <v>123</v>
      </c>
      <c r="L265" s="19">
        <v>1</v>
      </c>
      <c r="M265" s="24" t="s">
        <v>105</v>
      </c>
    </row>
    <row r="266" spans="1:13">
      <c r="A266" s="58">
        <v>45900</v>
      </c>
      <c r="B266" s="59">
        <v>45900.449305555558</v>
      </c>
      <c r="C266" s="59">
        <v>45900.452777777777</v>
      </c>
      <c r="D266" s="59">
        <v>3.2523148148148147E-3</v>
      </c>
      <c r="E266" s="15" t="s">
        <v>218</v>
      </c>
      <c r="F266" s="60" t="s">
        <v>304</v>
      </c>
      <c r="G266" s="17" t="s">
        <v>9</v>
      </c>
      <c r="H266" s="18">
        <v>5</v>
      </c>
      <c r="I266" s="17" t="s">
        <v>24</v>
      </c>
      <c r="J266" s="17" t="s">
        <v>267</v>
      </c>
      <c r="K266" s="17" t="s">
        <v>137</v>
      </c>
      <c r="L266" s="19">
        <v>1</v>
      </c>
      <c r="M266" s="23" t="s">
        <v>108</v>
      </c>
    </row>
    <row r="267" spans="1:13">
      <c r="A267" s="58">
        <v>45900</v>
      </c>
      <c r="B267" s="59">
        <v>45900.425694444442</v>
      </c>
      <c r="C267" s="59">
        <v>45900.429166666669</v>
      </c>
      <c r="D267" s="59">
        <v>3.7384259259259259E-3</v>
      </c>
      <c r="E267" s="14" t="s">
        <v>219</v>
      </c>
      <c r="F267" s="60" t="s">
        <v>304</v>
      </c>
      <c r="G267" s="17" t="s">
        <v>112</v>
      </c>
      <c r="H267" s="18">
        <v>10</v>
      </c>
      <c r="I267" s="17" t="s">
        <v>24</v>
      </c>
      <c r="J267" s="17" t="s">
        <v>43</v>
      </c>
      <c r="K267" s="17" t="s">
        <v>17</v>
      </c>
      <c r="L267" s="19">
        <v>1</v>
      </c>
      <c r="M267" s="24" t="s">
        <v>110</v>
      </c>
    </row>
    <row r="268" spans="1:13">
      <c r="A268" s="58">
        <v>45901</v>
      </c>
      <c r="B268" s="59">
        <v>45666.37777777778</v>
      </c>
      <c r="C268" s="59">
        <v>45666.395833333336</v>
      </c>
      <c r="D268" s="59">
        <v>1.8206018518518517E-2</v>
      </c>
      <c r="E268" s="16" t="s">
        <v>281</v>
      </c>
      <c r="F268" s="14" t="s">
        <v>311</v>
      </c>
      <c r="G268" s="17" t="s">
        <v>66</v>
      </c>
      <c r="H268" s="18">
        <v>7</v>
      </c>
      <c r="I268" s="17" t="s">
        <v>24</v>
      </c>
      <c r="J268" s="17" t="s">
        <v>81</v>
      </c>
      <c r="K268" s="17" t="s">
        <v>137</v>
      </c>
      <c r="L268" s="19">
        <v>3</v>
      </c>
      <c r="M268" s="24" t="s">
        <v>234</v>
      </c>
    </row>
    <row r="269" spans="1:13">
      <c r="A269" s="58">
        <v>45901</v>
      </c>
      <c r="B269" s="59">
        <v>45666.490277777775</v>
      </c>
      <c r="C269" s="59">
        <v>45666.5</v>
      </c>
      <c r="D269" s="59">
        <v>9.5486111111111119E-3</v>
      </c>
      <c r="E269" s="16" t="s">
        <v>283</v>
      </c>
      <c r="F269" s="14" t="s">
        <v>309</v>
      </c>
      <c r="G269" s="17" t="s">
        <v>112</v>
      </c>
      <c r="H269" s="18">
        <v>7</v>
      </c>
      <c r="I269" s="17" t="s">
        <v>10</v>
      </c>
      <c r="J269" s="17" t="s">
        <v>239</v>
      </c>
      <c r="K269" s="17" t="s">
        <v>51</v>
      </c>
      <c r="L269" s="19">
        <v>2</v>
      </c>
      <c r="M269" s="24" t="s">
        <v>237</v>
      </c>
    </row>
    <row r="270" spans="1:13">
      <c r="A270" s="58">
        <v>45901</v>
      </c>
      <c r="B270" s="59">
        <v>45666.495833333334</v>
      </c>
      <c r="C270" s="59">
        <v>45666.50277777778</v>
      </c>
      <c r="D270" s="59">
        <v>7.0949074074074074E-3</v>
      </c>
      <c r="E270" s="16" t="s">
        <v>284</v>
      </c>
      <c r="F270" s="60" t="s">
        <v>313</v>
      </c>
      <c r="G270" s="17" t="s">
        <v>112</v>
      </c>
      <c r="H270" s="64">
        <v>9</v>
      </c>
      <c r="I270" s="17" t="s">
        <v>24</v>
      </c>
      <c r="J270" s="17" t="s">
        <v>191</v>
      </c>
      <c r="K270" s="17" t="s">
        <v>123</v>
      </c>
      <c r="L270" s="19">
        <v>2</v>
      </c>
      <c r="M270" s="24" t="s">
        <v>240</v>
      </c>
    </row>
    <row r="271" spans="1:13">
      <c r="A271" s="58">
        <v>45901</v>
      </c>
      <c r="B271" s="59">
        <v>45666.498611111114</v>
      </c>
      <c r="C271" s="59">
        <v>45666.511805555558</v>
      </c>
      <c r="D271" s="59">
        <v>1.3194444444444444E-2</v>
      </c>
      <c r="E271" s="16" t="s">
        <v>288</v>
      </c>
      <c r="F271" s="60" t="s">
        <v>301</v>
      </c>
      <c r="G271" s="17" t="s">
        <v>112</v>
      </c>
      <c r="H271" s="18">
        <v>8</v>
      </c>
      <c r="I271" s="17" t="s">
        <v>24</v>
      </c>
      <c r="J271" s="17" t="s">
        <v>171</v>
      </c>
      <c r="K271" s="17" t="s">
        <v>123</v>
      </c>
      <c r="L271" s="19">
        <v>2</v>
      </c>
      <c r="M271" s="24" t="s">
        <v>243</v>
      </c>
    </row>
    <row r="272" spans="1:13">
      <c r="A272" s="58">
        <v>45901</v>
      </c>
      <c r="B272" s="59">
        <v>45666.499305555553</v>
      </c>
      <c r="C272" s="59">
        <v>45666.502083333333</v>
      </c>
      <c r="D272" s="59">
        <v>3.0671296296296297E-3</v>
      </c>
      <c r="E272" s="16" t="s">
        <v>212</v>
      </c>
      <c r="F272" s="14" t="s">
        <v>308</v>
      </c>
      <c r="G272" s="17" t="s">
        <v>112</v>
      </c>
      <c r="H272" s="18">
        <v>7</v>
      </c>
      <c r="I272" s="17" t="s">
        <v>10</v>
      </c>
      <c r="J272" s="17" t="s">
        <v>147</v>
      </c>
      <c r="K272" s="17" t="s">
        <v>114</v>
      </c>
      <c r="L272" s="19">
        <v>2</v>
      </c>
      <c r="M272" s="24" t="s">
        <v>246</v>
      </c>
    </row>
    <row r="273" spans="1:13">
      <c r="A273" s="58">
        <v>45901</v>
      </c>
      <c r="B273" s="59">
        <v>45666.45</v>
      </c>
      <c r="C273" s="59">
        <v>45666.458333333336</v>
      </c>
      <c r="D273" s="59">
        <v>8.0555555555555554E-3</v>
      </c>
      <c r="E273" s="16" t="s">
        <v>287</v>
      </c>
      <c r="F273" s="60" t="s">
        <v>313</v>
      </c>
      <c r="G273" s="17" t="s">
        <v>69</v>
      </c>
      <c r="H273" s="18">
        <v>10</v>
      </c>
      <c r="I273" s="17" t="s">
        <v>10</v>
      </c>
      <c r="J273" s="17" t="s">
        <v>119</v>
      </c>
      <c r="K273" s="17" t="s">
        <v>137</v>
      </c>
      <c r="L273" s="19">
        <v>1</v>
      </c>
      <c r="M273" s="24" t="s">
        <v>249</v>
      </c>
    </row>
    <row r="274" spans="1:13">
      <c r="A274" s="58">
        <v>45901</v>
      </c>
      <c r="B274" s="59">
        <v>45666.426388888889</v>
      </c>
      <c r="C274" s="59">
        <v>45666.4375</v>
      </c>
      <c r="D274" s="59">
        <v>1.1018518518518518E-2</v>
      </c>
      <c r="E274" s="16" t="s">
        <v>287</v>
      </c>
      <c r="F274" s="60" t="s">
        <v>313</v>
      </c>
      <c r="G274" s="17" t="s">
        <v>9</v>
      </c>
      <c r="H274" s="18">
        <v>7</v>
      </c>
      <c r="I274" s="17" t="s">
        <v>10</v>
      </c>
      <c r="J274" s="17" t="s">
        <v>183</v>
      </c>
      <c r="K274" s="17" t="s">
        <v>137</v>
      </c>
      <c r="L274" s="19">
        <v>0</v>
      </c>
      <c r="M274" s="24" t="s">
        <v>252</v>
      </c>
    </row>
    <row r="275" spans="1:13">
      <c r="A275" s="58">
        <v>45901</v>
      </c>
      <c r="B275" s="59">
        <v>45666.410416666666</v>
      </c>
      <c r="C275" s="59">
        <v>45666.415972222225</v>
      </c>
      <c r="D275" s="59">
        <v>5.4861111111111109E-3</v>
      </c>
      <c r="E275" s="16" t="s">
        <v>287</v>
      </c>
      <c r="F275" s="60" t="s">
        <v>313</v>
      </c>
      <c r="G275" s="17" t="s">
        <v>112</v>
      </c>
      <c r="H275" s="18">
        <v>7</v>
      </c>
      <c r="I275" s="17" t="s">
        <v>24</v>
      </c>
      <c r="J275" s="17" t="s">
        <v>152</v>
      </c>
      <c r="K275" s="17" t="s">
        <v>137</v>
      </c>
      <c r="L275" s="19">
        <v>3</v>
      </c>
      <c r="M275" s="24" t="s">
        <v>254</v>
      </c>
    </row>
    <row r="276" spans="1:13">
      <c r="A276" s="58">
        <v>45901</v>
      </c>
      <c r="B276" s="59">
        <v>45666.377083333333</v>
      </c>
      <c r="C276" s="59">
        <v>45666.387499999997</v>
      </c>
      <c r="D276" s="59">
        <v>1.0405092592592593E-2</v>
      </c>
      <c r="E276" s="16" t="s">
        <v>285</v>
      </c>
      <c r="F276" s="60" t="s">
        <v>305</v>
      </c>
      <c r="G276" s="17" t="s">
        <v>9</v>
      </c>
      <c r="H276" s="18">
        <v>7</v>
      </c>
      <c r="I276" s="17" t="s">
        <v>24</v>
      </c>
      <c r="J276" s="17" t="s">
        <v>166</v>
      </c>
      <c r="K276" s="17" t="s">
        <v>114</v>
      </c>
      <c r="L276" s="19">
        <v>3</v>
      </c>
      <c r="M276" s="24" t="s">
        <v>256</v>
      </c>
    </row>
    <row r="277" spans="1:13">
      <c r="A277" s="58">
        <v>45901</v>
      </c>
      <c r="B277" s="59">
        <v>45666.465277777781</v>
      </c>
      <c r="C277" s="59">
        <v>45666.482638888891</v>
      </c>
      <c r="D277" s="59">
        <v>1.7673611111111112E-2</v>
      </c>
      <c r="E277" s="16" t="s">
        <v>289</v>
      </c>
      <c r="F277" s="14" t="s">
        <v>312</v>
      </c>
      <c r="G277" s="17" t="s">
        <v>26</v>
      </c>
      <c r="H277" s="64">
        <v>9</v>
      </c>
      <c r="I277" s="17" t="s">
        <v>10</v>
      </c>
      <c r="J277" s="17" t="s">
        <v>195</v>
      </c>
      <c r="K277" s="17" t="s">
        <v>137</v>
      </c>
      <c r="L277" s="19">
        <v>2</v>
      </c>
      <c r="M277" s="24" t="s">
        <v>259</v>
      </c>
    </row>
    <row r="278" spans="1:13">
      <c r="A278" s="58">
        <v>45902</v>
      </c>
      <c r="B278" s="59">
        <v>45697.375</v>
      </c>
      <c r="C278" s="59">
        <v>45697.395833333336</v>
      </c>
      <c r="D278" s="59">
        <v>2.1307870370370369E-2</v>
      </c>
      <c r="E278" s="16" t="s">
        <v>290</v>
      </c>
      <c r="F278" s="60" t="s">
        <v>306</v>
      </c>
      <c r="G278" s="17" t="s">
        <v>9</v>
      </c>
      <c r="H278" s="64">
        <v>9</v>
      </c>
      <c r="I278" s="17" t="s">
        <v>24</v>
      </c>
      <c r="J278" s="17" t="s">
        <v>119</v>
      </c>
      <c r="K278" s="17" t="s">
        <v>123</v>
      </c>
      <c r="L278" s="19">
        <v>2</v>
      </c>
      <c r="M278" s="24" t="s">
        <v>262</v>
      </c>
    </row>
    <row r="279" spans="1:13">
      <c r="A279" s="58">
        <v>45902</v>
      </c>
      <c r="B279" s="59">
        <v>45697.559027777781</v>
      </c>
      <c r="C279" s="59">
        <v>45697.55972222222</v>
      </c>
      <c r="D279" s="59">
        <v>5.6712962962962967E-4</v>
      </c>
      <c r="E279" s="16" t="s">
        <v>282</v>
      </c>
      <c r="F279" s="60" t="s">
        <v>302</v>
      </c>
      <c r="G279" s="17" t="s">
        <v>9</v>
      </c>
      <c r="H279" s="64">
        <v>9</v>
      </c>
      <c r="I279" s="17" t="s">
        <v>10</v>
      </c>
      <c r="J279" s="17" t="s">
        <v>160</v>
      </c>
      <c r="K279" s="17" t="s">
        <v>114</v>
      </c>
      <c r="L279" s="19">
        <v>3</v>
      </c>
      <c r="M279" s="24" t="s">
        <v>264</v>
      </c>
    </row>
    <row r="280" spans="1:13">
      <c r="A280" s="58">
        <v>45902</v>
      </c>
      <c r="B280" s="59">
        <v>45697.385416666664</v>
      </c>
      <c r="C280" s="59">
        <v>45697.418749999997</v>
      </c>
      <c r="D280" s="59">
        <v>3.2951388888888891E-2</v>
      </c>
      <c r="E280" s="16" t="s">
        <v>282</v>
      </c>
      <c r="F280" s="60" t="s">
        <v>302</v>
      </c>
      <c r="G280" s="17" t="s">
        <v>45</v>
      </c>
      <c r="H280" s="18">
        <v>7</v>
      </c>
      <c r="I280" s="17" t="s">
        <v>10</v>
      </c>
      <c r="J280" s="17" t="s">
        <v>177</v>
      </c>
      <c r="K280" s="17" t="s">
        <v>137</v>
      </c>
      <c r="L280" s="19">
        <v>3</v>
      </c>
      <c r="M280" s="24" t="s">
        <v>266</v>
      </c>
    </row>
    <row r="281" spans="1:13">
      <c r="A281" s="58">
        <v>45902</v>
      </c>
      <c r="B281" s="59">
        <v>45697.51458333333</v>
      </c>
      <c r="C281" s="59">
        <v>45697.520138888889</v>
      </c>
      <c r="D281" s="59">
        <v>5.4513888888888893E-3</v>
      </c>
      <c r="E281" s="16" t="s">
        <v>286</v>
      </c>
      <c r="F281" s="14" t="s">
        <v>312</v>
      </c>
      <c r="G281" s="17" t="s">
        <v>139</v>
      </c>
      <c r="H281" s="18">
        <v>8</v>
      </c>
      <c r="I281" s="17" t="s">
        <v>24</v>
      </c>
      <c r="J281" s="17" t="s">
        <v>195</v>
      </c>
      <c r="K281" s="17" t="s">
        <v>12</v>
      </c>
      <c r="L281" s="19">
        <v>2</v>
      </c>
      <c r="M281" s="24" t="s">
        <v>268</v>
      </c>
    </row>
    <row r="282" spans="1:13">
      <c r="A282" s="58">
        <v>45902</v>
      </c>
      <c r="B282" s="59">
        <v>45697.469444444447</v>
      </c>
      <c r="C282" s="59">
        <v>45697.475694444445</v>
      </c>
      <c r="D282" s="59">
        <v>6.4930555555555557E-3</v>
      </c>
      <c r="E282" s="16" t="s">
        <v>286</v>
      </c>
      <c r="F282" s="14" t="s">
        <v>312</v>
      </c>
      <c r="G282" s="17" t="s">
        <v>45</v>
      </c>
      <c r="H282" s="18">
        <v>8</v>
      </c>
      <c r="I282" s="17" t="s">
        <v>10</v>
      </c>
      <c r="J282" s="17" t="s">
        <v>37</v>
      </c>
      <c r="K282" s="17" t="s">
        <v>251</v>
      </c>
      <c r="L282" s="19">
        <v>3</v>
      </c>
      <c r="M282" s="24" t="s">
        <v>270</v>
      </c>
    </row>
    <row r="283" spans="1:13">
      <c r="A283" s="58">
        <v>45902</v>
      </c>
      <c r="B283" s="59">
        <v>45697.416666666664</v>
      </c>
      <c r="C283" s="59">
        <v>45697.427083333336</v>
      </c>
      <c r="D283" s="59">
        <v>1.0833333333333334E-2</v>
      </c>
      <c r="E283" s="16" t="s">
        <v>207</v>
      </c>
      <c r="F283" s="60" t="s">
        <v>304</v>
      </c>
      <c r="G283" s="17" t="s">
        <v>45</v>
      </c>
      <c r="H283" s="64">
        <v>9</v>
      </c>
      <c r="I283" s="17" t="s">
        <v>10</v>
      </c>
      <c r="J283" s="17" t="s">
        <v>236</v>
      </c>
      <c r="K283" s="17" t="s">
        <v>9</v>
      </c>
      <c r="L283" s="19">
        <v>2</v>
      </c>
      <c r="M283" s="24" t="s">
        <v>272</v>
      </c>
    </row>
    <row r="284" spans="1:13">
      <c r="A284" s="58">
        <v>45902</v>
      </c>
      <c r="B284" s="59">
        <v>45697.396527777775</v>
      </c>
      <c r="C284" s="59">
        <v>45697.40625</v>
      </c>
      <c r="D284" s="59">
        <v>9.3634259259259261E-3</v>
      </c>
      <c r="E284" s="16" t="s">
        <v>207</v>
      </c>
      <c r="F284" s="60" t="s">
        <v>304</v>
      </c>
      <c r="G284" s="17" t="s">
        <v>51</v>
      </c>
      <c r="H284" s="18">
        <v>10</v>
      </c>
      <c r="I284" s="17" t="s">
        <v>24</v>
      </c>
      <c r="J284" s="17" t="s">
        <v>126</v>
      </c>
      <c r="K284" s="17" t="s">
        <v>137</v>
      </c>
      <c r="L284" s="19">
        <v>2</v>
      </c>
      <c r="M284" s="24" t="s">
        <v>274</v>
      </c>
    </row>
    <row r="285" spans="1:13">
      <c r="A285" s="58">
        <v>45697</v>
      </c>
      <c r="B285" s="59">
        <v>45697.381944444445</v>
      </c>
      <c r="C285" s="59">
        <v>45697.387499999997</v>
      </c>
      <c r="D285" s="59">
        <v>5.4745370370370373E-3</v>
      </c>
      <c r="E285" s="16" t="s">
        <v>291</v>
      </c>
      <c r="F285" s="14" t="s">
        <v>303</v>
      </c>
      <c r="G285" s="17" t="s">
        <v>9</v>
      </c>
      <c r="H285" s="18">
        <v>10</v>
      </c>
      <c r="I285" s="17" t="s">
        <v>24</v>
      </c>
      <c r="J285" s="17" t="s">
        <v>88</v>
      </c>
      <c r="K285" s="17" t="s">
        <v>137</v>
      </c>
      <c r="L285" s="19">
        <v>2</v>
      </c>
      <c r="M285" s="24" t="s">
        <v>278</v>
      </c>
    </row>
    <row r="286" spans="1:13">
      <c r="A286" s="58">
        <v>45902</v>
      </c>
      <c r="B286" s="59">
        <v>45697.413888888892</v>
      </c>
      <c r="C286" s="59">
        <v>45697.424305555556</v>
      </c>
      <c r="D286" s="59">
        <v>1.0347222222222223E-2</v>
      </c>
      <c r="E286" s="16" t="s">
        <v>291</v>
      </c>
      <c r="F286" s="14" t="s">
        <v>303</v>
      </c>
      <c r="G286" s="17" t="s">
        <v>26</v>
      </c>
      <c r="H286" s="18">
        <v>8</v>
      </c>
      <c r="I286" s="17" t="s">
        <v>24</v>
      </c>
      <c r="J286" s="17" t="s">
        <v>53</v>
      </c>
      <c r="K286" s="17" t="s">
        <v>137</v>
      </c>
      <c r="L286" s="19">
        <v>1</v>
      </c>
      <c r="M286" s="24" t="s">
        <v>280</v>
      </c>
    </row>
    <row r="287" spans="1:13">
      <c r="A287" s="58">
        <v>45839</v>
      </c>
      <c r="B287" s="59">
        <v>0.63214120370370375</v>
      </c>
      <c r="C287" s="59">
        <v>0.63680555555555551</v>
      </c>
      <c r="D287" s="59">
        <v>4.6643518518518518E-3</v>
      </c>
      <c r="E287" s="15" t="s">
        <v>111</v>
      </c>
      <c r="F287" s="60" t="s">
        <v>301</v>
      </c>
      <c r="G287" s="17" t="s">
        <v>9</v>
      </c>
      <c r="H287" s="64">
        <v>9</v>
      </c>
      <c r="I287" s="17" t="s">
        <v>24</v>
      </c>
      <c r="J287" s="17" t="s">
        <v>60</v>
      </c>
      <c r="K287" s="17" t="s">
        <v>56</v>
      </c>
      <c r="L287" s="19">
        <v>2</v>
      </c>
      <c r="M287" s="19" t="s">
        <v>115</v>
      </c>
    </row>
    <row r="288" spans="1:13">
      <c r="A288" s="58">
        <v>45839</v>
      </c>
      <c r="B288" s="59">
        <v>0.58212962962962966</v>
      </c>
      <c r="C288" s="59">
        <v>0.58363425925925927</v>
      </c>
      <c r="D288" s="59">
        <v>1.5046296296296296E-3</v>
      </c>
      <c r="E288" s="15" t="s">
        <v>111</v>
      </c>
      <c r="F288" s="60" t="s">
        <v>301</v>
      </c>
      <c r="G288" s="17" t="s">
        <v>9</v>
      </c>
      <c r="H288" s="18">
        <v>6</v>
      </c>
      <c r="I288" s="17" t="s">
        <v>10</v>
      </c>
      <c r="J288" s="17" t="s">
        <v>173</v>
      </c>
      <c r="K288" s="17" t="s">
        <v>12</v>
      </c>
      <c r="L288" s="19">
        <v>1</v>
      </c>
      <c r="M288" s="19" t="s">
        <v>117</v>
      </c>
    </row>
    <row r="289" spans="1:13">
      <c r="A289" s="58">
        <v>45839</v>
      </c>
      <c r="B289" s="59">
        <v>0.5819212962962963</v>
      </c>
      <c r="C289" s="59">
        <v>0.58328703703703699</v>
      </c>
      <c r="D289" s="59">
        <v>1.3657407407407407E-3</v>
      </c>
      <c r="E289" s="15" t="s">
        <v>118</v>
      </c>
      <c r="F289" s="60" t="s">
        <v>301</v>
      </c>
      <c r="G289" s="17" t="s">
        <v>51</v>
      </c>
      <c r="H289" s="18">
        <v>7</v>
      </c>
      <c r="I289" s="17" t="s">
        <v>24</v>
      </c>
      <c r="J289" s="17" t="s">
        <v>271</v>
      </c>
      <c r="K289" s="17" t="s">
        <v>9</v>
      </c>
      <c r="L289" s="19">
        <v>2</v>
      </c>
      <c r="M289" s="19" t="s">
        <v>120</v>
      </c>
    </row>
    <row r="290" spans="1:13">
      <c r="A290" s="58">
        <v>45839</v>
      </c>
      <c r="B290" s="59">
        <v>0.58171296296296293</v>
      </c>
      <c r="C290" s="59">
        <v>0.583587962962963</v>
      </c>
      <c r="D290" s="59">
        <v>1.8749999999999999E-3</v>
      </c>
      <c r="E290" s="15" t="s">
        <v>121</v>
      </c>
      <c r="F290" s="60" t="s">
        <v>301</v>
      </c>
      <c r="G290" s="17" t="s">
        <v>51</v>
      </c>
      <c r="H290" s="64">
        <v>9</v>
      </c>
      <c r="I290" s="17" t="s">
        <v>10</v>
      </c>
      <c r="J290" s="17" t="s">
        <v>88</v>
      </c>
      <c r="K290" s="17" t="s">
        <v>114</v>
      </c>
      <c r="L290" s="19">
        <v>3</v>
      </c>
      <c r="M290" s="19" t="s">
        <v>124</v>
      </c>
    </row>
    <row r="291" spans="1:13">
      <c r="A291" s="58">
        <v>45839</v>
      </c>
      <c r="B291" s="59">
        <v>0.57942129629629635</v>
      </c>
      <c r="C291" s="59">
        <v>0.59076388888888887</v>
      </c>
      <c r="D291" s="59">
        <v>1.1342592592592593E-2</v>
      </c>
      <c r="E291" s="15" t="s">
        <v>125</v>
      </c>
      <c r="F291" s="60" t="s">
        <v>302</v>
      </c>
      <c r="G291" s="17" t="s">
        <v>139</v>
      </c>
      <c r="H291" s="18">
        <v>7</v>
      </c>
      <c r="I291" s="17" t="s">
        <v>24</v>
      </c>
      <c r="J291" s="17" t="s">
        <v>236</v>
      </c>
      <c r="K291" s="17" t="s">
        <v>251</v>
      </c>
      <c r="L291" s="19">
        <v>3</v>
      </c>
      <c r="M291" s="19" t="s">
        <v>127</v>
      </c>
    </row>
    <row r="292" spans="1:13">
      <c r="A292" s="58">
        <v>45839</v>
      </c>
      <c r="B292" s="59">
        <v>0.57861111111111108</v>
      </c>
      <c r="C292" s="59">
        <v>0.57921296296296299</v>
      </c>
      <c r="D292" s="59">
        <v>6.018518518518519E-4</v>
      </c>
      <c r="E292" s="15" t="s">
        <v>128</v>
      </c>
      <c r="F292" s="60" t="s">
        <v>301</v>
      </c>
      <c r="G292" s="17" t="s">
        <v>112</v>
      </c>
      <c r="H292" s="64">
        <v>9</v>
      </c>
      <c r="I292" s="17" t="s">
        <v>10</v>
      </c>
      <c r="J292" s="17" t="s">
        <v>236</v>
      </c>
      <c r="K292" s="17" t="s">
        <v>137</v>
      </c>
      <c r="L292" s="19">
        <v>1</v>
      </c>
      <c r="M292" s="19" t="s">
        <v>130</v>
      </c>
    </row>
    <row r="293" spans="1:13">
      <c r="A293" s="58">
        <v>45839</v>
      </c>
      <c r="B293" s="59">
        <v>0.57843750000000005</v>
      </c>
      <c r="C293" s="59">
        <v>0.58354166666666663</v>
      </c>
      <c r="D293" s="59">
        <v>5.1041666666666666E-3</v>
      </c>
      <c r="E293" s="15" t="s">
        <v>121</v>
      </c>
      <c r="F293" s="60" t="s">
        <v>301</v>
      </c>
      <c r="G293" s="17" t="s">
        <v>238</v>
      </c>
      <c r="H293" s="18">
        <v>7</v>
      </c>
      <c r="I293" s="17" t="s">
        <v>10</v>
      </c>
      <c r="J293" s="17" t="s">
        <v>257</v>
      </c>
      <c r="K293" s="17" t="s">
        <v>137</v>
      </c>
      <c r="L293" s="19">
        <v>1</v>
      </c>
      <c r="M293" s="19" t="s">
        <v>132</v>
      </c>
    </row>
    <row r="294" spans="1:13">
      <c r="A294" s="58">
        <v>45839</v>
      </c>
      <c r="B294" s="59">
        <v>0.5756944444444444</v>
      </c>
      <c r="C294" s="59">
        <v>0.58368055555555554</v>
      </c>
      <c r="D294" s="59">
        <v>7.9861111111111105E-3</v>
      </c>
      <c r="E294" s="15" t="s">
        <v>133</v>
      </c>
      <c r="F294" s="60" t="s">
        <v>301</v>
      </c>
      <c r="G294" s="17" t="s">
        <v>9</v>
      </c>
      <c r="H294" s="18">
        <v>10</v>
      </c>
      <c r="I294" s="17" t="s">
        <v>24</v>
      </c>
      <c r="J294" s="17" t="s">
        <v>116</v>
      </c>
      <c r="K294" s="17" t="s">
        <v>114</v>
      </c>
      <c r="L294" s="19">
        <v>3</v>
      </c>
      <c r="M294" s="19" t="s">
        <v>135</v>
      </c>
    </row>
    <row r="295" spans="1:13">
      <c r="A295" s="58">
        <v>45839</v>
      </c>
      <c r="B295" s="59">
        <v>0.57543981481481477</v>
      </c>
      <c r="C295" s="59">
        <v>0.58806712962962959</v>
      </c>
      <c r="D295" s="59">
        <v>1.2627314814814815E-2</v>
      </c>
      <c r="E295" s="15" t="s">
        <v>121</v>
      </c>
      <c r="F295" s="60" t="s">
        <v>301</v>
      </c>
      <c r="G295" s="17" t="s">
        <v>26</v>
      </c>
      <c r="H295" s="64">
        <v>9</v>
      </c>
      <c r="I295" s="17" t="s">
        <v>10</v>
      </c>
      <c r="J295" s="17" t="s">
        <v>37</v>
      </c>
      <c r="K295" s="17" t="s">
        <v>251</v>
      </c>
      <c r="L295" s="19">
        <v>1</v>
      </c>
      <c r="M295" s="19" t="s">
        <v>138</v>
      </c>
    </row>
    <row r="296" spans="1:13">
      <c r="A296" s="58">
        <v>45839</v>
      </c>
      <c r="B296" s="59">
        <v>0.57524305555555555</v>
      </c>
      <c r="C296" s="59">
        <v>0.58387731481481486</v>
      </c>
      <c r="D296" s="59">
        <v>8.6342592592592599E-3</v>
      </c>
      <c r="E296" s="15" t="s">
        <v>121</v>
      </c>
      <c r="F296" s="60" t="s">
        <v>301</v>
      </c>
      <c r="G296" s="17" t="s">
        <v>112</v>
      </c>
      <c r="H296" s="18">
        <v>10</v>
      </c>
      <c r="I296" s="17" t="s">
        <v>24</v>
      </c>
      <c r="J296" s="17" t="s">
        <v>265</v>
      </c>
      <c r="K296" s="17" t="s">
        <v>123</v>
      </c>
      <c r="L296" s="19">
        <v>2</v>
      </c>
      <c r="M296" s="19" t="s">
        <v>141</v>
      </c>
    </row>
    <row r="297" spans="1:13">
      <c r="A297" s="58">
        <v>45839</v>
      </c>
      <c r="B297" s="59">
        <v>0.57458333333333333</v>
      </c>
      <c r="C297" s="59">
        <v>0.58322916666666669</v>
      </c>
      <c r="D297" s="59">
        <v>8.6458333333333335E-3</v>
      </c>
      <c r="E297" s="15" t="s">
        <v>121</v>
      </c>
      <c r="F297" s="60" t="s">
        <v>301</v>
      </c>
      <c r="G297" s="17" t="s">
        <v>112</v>
      </c>
      <c r="H297" s="18">
        <v>8</v>
      </c>
      <c r="I297" s="17" t="s">
        <v>24</v>
      </c>
      <c r="J297" s="17" t="s">
        <v>144</v>
      </c>
      <c r="K297" s="17" t="s">
        <v>114</v>
      </c>
      <c r="L297" s="19">
        <v>0</v>
      </c>
      <c r="M297" s="19" t="s">
        <v>143</v>
      </c>
    </row>
    <row r="298" spans="1:13">
      <c r="A298" s="58">
        <v>45839</v>
      </c>
      <c r="B298" s="59">
        <v>0.57415509259259256</v>
      </c>
      <c r="C298" s="59">
        <v>0.58142361111111107</v>
      </c>
      <c r="D298" s="59">
        <v>7.2685185185185188E-3</v>
      </c>
      <c r="E298" s="15" t="s">
        <v>111</v>
      </c>
      <c r="F298" s="60" t="s">
        <v>301</v>
      </c>
      <c r="G298" s="17" t="s">
        <v>73</v>
      </c>
      <c r="H298" s="18">
        <v>8</v>
      </c>
      <c r="I298" s="17" t="s">
        <v>24</v>
      </c>
      <c r="J298" s="17" t="s">
        <v>71</v>
      </c>
      <c r="K298" s="17" t="s">
        <v>51</v>
      </c>
      <c r="L298" s="19">
        <v>2</v>
      </c>
      <c r="M298" s="19" t="s">
        <v>145</v>
      </c>
    </row>
    <row r="299" spans="1:13">
      <c r="A299" s="58">
        <v>45839</v>
      </c>
      <c r="B299" s="59">
        <v>0.5738657407407407</v>
      </c>
      <c r="C299" s="59">
        <v>0.5838888888888889</v>
      </c>
      <c r="D299" s="59">
        <v>1.0023148148148147E-2</v>
      </c>
      <c r="E299" s="15" t="s">
        <v>146</v>
      </c>
      <c r="F299" s="60" t="s">
        <v>302</v>
      </c>
      <c r="G299" s="17" t="s">
        <v>45</v>
      </c>
      <c r="H299" s="18">
        <v>5</v>
      </c>
      <c r="I299" s="17" t="s">
        <v>24</v>
      </c>
      <c r="J299" s="17" t="s">
        <v>202</v>
      </c>
      <c r="K299" s="17" t="s">
        <v>251</v>
      </c>
      <c r="L299" s="19">
        <v>1</v>
      </c>
      <c r="M299" s="19" t="s">
        <v>148</v>
      </c>
    </row>
    <row r="300" spans="1:13">
      <c r="A300" s="58">
        <v>45839</v>
      </c>
      <c r="B300" s="59">
        <v>0.57322916666666668</v>
      </c>
      <c r="C300" s="59">
        <v>0.58616898148148144</v>
      </c>
      <c r="D300" s="59">
        <v>1.2939814814814815E-2</v>
      </c>
      <c r="E300" s="15" t="s">
        <v>149</v>
      </c>
      <c r="F300" s="60" t="s">
        <v>302</v>
      </c>
      <c r="G300" s="17" t="s">
        <v>51</v>
      </c>
      <c r="H300" s="18">
        <v>10</v>
      </c>
      <c r="I300" s="17" t="s">
        <v>24</v>
      </c>
      <c r="J300" s="17" t="s">
        <v>199</v>
      </c>
      <c r="K300" s="17" t="s">
        <v>9</v>
      </c>
      <c r="L300" s="19">
        <v>2</v>
      </c>
      <c r="M300" s="19" t="s">
        <v>151</v>
      </c>
    </row>
    <row r="301" spans="1:13">
      <c r="A301" s="58">
        <v>45839</v>
      </c>
      <c r="B301" s="59">
        <v>0.5727430555555556</v>
      </c>
      <c r="C301" s="59">
        <v>0.58422453703703703</v>
      </c>
      <c r="D301" s="59">
        <v>1.1481481481481481E-2</v>
      </c>
      <c r="E301" s="15" t="s">
        <v>146</v>
      </c>
      <c r="F301" s="60" t="s">
        <v>302</v>
      </c>
      <c r="G301" s="17" t="s">
        <v>112</v>
      </c>
      <c r="H301" s="18">
        <v>7</v>
      </c>
      <c r="I301" s="17" t="s">
        <v>24</v>
      </c>
      <c r="J301" s="17" t="s">
        <v>241</v>
      </c>
      <c r="K301" s="17" t="s">
        <v>251</v>
      </c>
      <c r="L301" s="19">
        <v>2</v>
      </c>
      <c r="M301" s="19" t="s">
        <v>153</v>
      </c>
    </row>
    <row r="302" spans="1:13">
      <c r="A302" s="58">
        <v>45840</v>
      </c>
      <c r="B302" s="59">
        <v>0.5886689814814815</v>
      </c>
      <c r="C302" s="59">
        <v>0.59045138888888893</v>
      </c>
      <c r="D302" s="59">
        <v>1.7824074074074075E-3</v>
      </c>
      <c r="E302" s="15" t="s">
        <v>111</v>
      </c>
      <c r="F302" s="60" t="s">
        <v>301</v>
      </c>
      <c r="G302" s="17" t="s">
        <v>9</v>
      </c>
      <c r="H302" s="18">
        <v>10</v>
      </c>
      <c r="I302" s="17" t="s">
        <v>24</v>
      </c>
      <c r="J302" s="17" t="s">
        <v>152</v>
      </c>
      <c r="K302" s="17" t="s">
        <v>251</v>
      </c>
      <c r="L302" s="19">
        <v>2</v>
      </c>
      <c r="M302" s="19" t="s">
        <v>155</v>
      </c>
    </row>
    <row r="303" spans="1:13">
      <c r="A303" s="58">
        <v>45840</v>
      </c>
      <c r="B303" s="59">
        <v>0.57789351851851856</v>
      </c>
      <c r="C303" s="59">
        <v>0.58357638888888885</v>
      </c>
      <c r="D303" s="59">
        <v>5.6828703703703702E-3</v>
      </c>
      <c r="E303" s="15" t="s">
        <v>156</v>
      </c>
      <c r="F303" s="60" t="s">
        <v>305</v>
      </c>
      <c r="G303" s="17" t="s">
        <v>112</v>
      </c>
      <c r="H303" s="18">
        <v>8</v>
      </c>
      <c r="I303" s="17" t="s">
        <v>24</v>
      </c>
      <c r="J303" s="17" t="s">
        <v>122</v>
      </c>
      <c r="K303" s="17" t="s">
        <v>137</v>
      </c>
      <c r="L303" s="19">
        <v>4</v>
      </c>
      <c r="M303" s="19" t="s">
        <v>158</v>
      </c>
    </row>
    <row r="304" spans="1:13">
      <c r="A304" s="58">
        <v>45840</v>
      </c>
      <c r="B304" s="59">
        <v>0.57234953703703706</v>
      </c>
      <c r="C304" s="59">
        <v>0.57740740740740737</v>
      </c>
      <c r="D304" s="59">
        <v>5.0578703703703706E-3</v>
      </c>
      <c r="E304" s="15" t="s">
        <v>159</v>
      </c>
      <c r="F304" s="60" t="s">
        <v>313</v>
      </c>
      <c r="G304" s="17" t="s">
        <v>9</v>
      </c>
      <c r="H304" s="18">
        <v>8</v>
      </c>
      <c r="I304" s="17" t="s">
        <v>24</v>
      </c>
      <c r="J304" s="17" t="s">
        <v>60</v>
      </c>
      <c r="K304" s="17" t="s">
        <v>47</v>
      </c>
      <c r="L304" s="19">
        <v>2</v>
      </c>
      <c r="M304" s="19" t="s">
        <v>161</v>
      </c>
    </row>
    <row r="305" spans="1:13">
      <c r="A305" s="58">
        <v>45840</v>
      </c>
      <c r="B305" s="59">
        <v>0.57215277777777773</v>
      </c>
      <c r="C305" s="59">
        <v>0.58199074074074075</v>
      </c>
      <c r="D305" s="59">
        <v>9.8379629629629633E-3</v>
      </c>
      <c r="E305" s="15" t="s">
        <v>111</v>
      </c>
      <c r="F305" s="60" t="s">
        <v>301</v>
      </c>
      <c r="G305" s="17" t="s">
        <v>66</v>
      </c>
      <c r="H305" s="18">
        <v>8</v>
      </c>
      <c r="I305" s="17" t="s">
        <v>24</v>
      </c>
      <c r="J305" s="17" t="s">
        <v>53</v>
      </c>
      <c r="K305" s="17" t="s">
        <v>114</v>
      </c>
      <c r="L305" s="19">
        <v>0</v>
      </c>
      <c r="M305" s="19" t="s">
        <v>163</v>
      </c>
    </row>
    <row r="306" spans="1:13">
      <c r="A306" s="58">
        <v>45840</v>
      </c>
      <c r="B306" s="59">
        <v>0.57207175925925924</v>
      </c>
      <c r="C306" s="59">
        <v>0.59719907407407402</v>
      </c>
      <c r="D306" s="59">
        <v>2.5127314814814814E-2</v>
      </c>
      <c r="E306" s="15" t="s">
        <v>125</v>
      </c>
      <c r="F306" s="60" t="s">
        <v>302</v>
      </c>
      <c r="G306" s="17" t="s">
        <v>66</v>
      </c>
      <c r="H306" s="18">
        <v>5</v>
      </c>
      <c r="I306" s="17" t="s">
        <v>10</v>
      </c>
      <c r="J306" s="17" t="s">
        <v>257</v>
      </c>
      <c r="K306" s="17" t="s">
        <v>9</v>
      </c>
      <c r="L306" s="19">
        <v>1</v>
      </c>
      <c r="M306" s="19" t="s">
        <v>165</v>
      </c>
    </row>
    <row r="307" spans="1:13">
      <c r="A307" s="58">
        <v>45840</v>
      </c>
      <c r="B307" s="59">
        <v>0.57142361111111106</v>
      </c>
      <c r="C307" s="59">
        <v>0.57626157407407408</v>
      </c>
      <c r="D307" s="59">
        <v>4.8379629629629632E-3</v>
      </c>
      <c r="E307" s="15" t="s">
        <v>111</v>
      </c>
      <c r="F307" s="60" t="s">
        <v>301</v>
      </c>
      <c r="G307" s="17" t="s">
        <v>112</v>
      </c>
      <c r="H307" s="18">
        <v>7</v>
      </c>
      <c r="I307" s="17" t="s">
        <v>10</v>
      </c>
      <c r="J307" s="17" t="s">
        <v>166</v>
      </c>
      <c r="K307" s="17" t="s">
        <v>258</v>
      </c>
      <c r="L307" s="19">
        <v>3</v>
      </c>
      <c r="M307" s="19" t="s">
        <v>167</v>
      </c>
    </row>
    <row r="308" spans="1:13">
      <c r="A308" s="58">
        <v>45840</v>
      </c>
      <c r="B308" s="59">
        <v>0.57092592592592595</v>
      </c>
      <c r="C308" s="59">
        <v>0.58898148148148144</v>
      </c>
      <c r="D308" s="59">
        <v>1.8055555555555554E-2</v>
      </c>
      <c r="E308" s="15" t="s">
        <v>118</v>
      </c>
      <c r="F308" s="60" t="s">
        <v>301</v>
      </c>
      <c r="G308" s="17" t="s">
        <v>9</v>
      </c>
      <c r="H308" s="64">
        <v>9</v>
      </c>
      <c r="I308" s="17" t="s">
        <v>10</v>
      </c>
      <c r="J308" s="17" t="s">
        <v>239</v>
      </c>
      <c r="K308" s="17" t="s">
        <v>258</v>
      </c>
      <c r="L308" s="19">
        <v>1</v>
      </c>
      <c r="M308" s="19" t="s">
        <v>169</v>
      </c>
    </row>
    <row r="309" spans="1:13">
      <c r="A309" s="58">
        <v>45841</v>
      </c>
      <c r="B309" s="59">
        <v>0.57361111111111107</v>
      </c>
      <c r="C309" s="59">
        <v>0.58333333333333337</v>
      </c>
      <c r="D309" s="59">
        <v>9.7569444444444448E-3</v>
      </c>
      <c r="E309" s="15" t="s">
        <v>170</v>
      </c>
      <c r="F309" s="60" t="s">
        <v>302</v>
      </c>
      <c r="G309" s="17" t="s">
        <v>86</v>
      </c>
      <c r="H309" s="18">
        <v>8</v>
      </c>
      <c r="I309" s="17" t="s">
        <v>24</v>
      </c>
      <c r="J309" s="17" t="s">
        <v>181</v>
      </c>
      <c r="K309" s="17" t="s">
        <v>51</v>
      </c>
      <c r="L309" s="19">
        <v>3</v>
      </c>
      <c r="M309" s="19" t="s">
        <v>172</v>
      </c>
    </row>
    <row r="310" spans="1:13">
      <c r="A310" s="58">
        <v>45841</v>
      </c>
      <c r="B310" s="59">
        <v>0.57152777777777775</v>
      </c>
      <c r="C310" s="59">
        <v>0.5805555555555556</v>
      </c>
      <c r="D310" s="59">
        <v>9.1203703703703707E-3</v>
      </c>
      <c r="E310" s="15" t="s">
        <v>159</v>
      </c>
      <c r="F310" s="60" t="s">
        <v>313</v>
      </c>
      <c r="G310" s="17" t="s">
        <v>112</v>
      </c>
      <c r="H310" s="18">
        <v>5</v>
      </c>
      <c r="I310" s="17" t="s">
        <v>24</v>
      </c>
      <c r="J310" s="17" t="s">
        <v>181</v>
      </c>
      <c r="K310" s="17" t="s">
        <v>233</v>
      </c>
      <c r="L310" s="19">
        <v>2</v>
      </c>
      <c r="M310" s="19" t="s">
        <v>174</v>
      </c>
    </row>
    <row r="311" spans="1:13">
      <c r="A311" s="58">
        <v>45841</v>
      </c>
      <c r="B311" s="59">
        <v>0.56874999999999998</v>
      </c>
      <c r="C311" s="59">
        <v>0.57916666666666672</v>
      </c>
      <c r="D311" s="59">
        <v>1.0081018518518519E-2</v>
      </c>
      <c r="E311" s="15" t="s">
        <v>111</v>
      </c>
      <c r="F311" s="60" t="s">
        <v>301</v>
      </c>
      <c r="G311" s="17" t="s">
        <v>235</v>
      </c>
      <c r="H311" s="18">
        <v>8</v>
      </c>
      <c r="I311" s="17" t="s">
        <v>24</v>
      </c>
      <c r="J311" s="17" t="s">
        <v>76</v>
      </c>
      <c r="K311" s="17" t="s">
        <v>137</v>
      </c>
      <c r="L311" s="19">
        <v>1</v>
      </c>
      <c r="M311" s="19" t="s">
        <v>176</v>
      </c>
    </row>
    <row r="312" spans="1:13">
      <c r="A312" s="58">
        <v>45841</v>
      </c>
      <c r="B312" s="59">
        <v>0.56527777777777777</v>
      </c>
      <c r="C312" s="59">
        <v>0.58611111111111114</v>
      </c>
      <c r="D312" s="59">
        <v>2.0162037037037037E-2</v>
      </c>
      <c r="E312" s="15" t="s">
        <v>111</v>
      </c>
      <c r="F312" s="60" t="s">
        <v>301</v>
      </c>
      <c r="G312" s="17" t="s">
        <v>66</v>
      </c>
      <c r="H312" s="18">
        <v>5</v>
      </c>
      <c r="I312" s="17" t="s">
        <v>10</v>
      </c>
      <c r="J312" s="17" t="s">
        <v>92</v>
      </c>
      <c r="K312" s="17" t="s">
        <v>137</v>
      </c>
      <c r="L312" s="19">
        <v>3</v>
      </c>
      <c r="M312" s="19" t="s">
        <v>178</v>
      </c>
    </row>
    <row r="313" spans="1:13">
      <c r="A313" s="58">
        <v>45841</v>
      </c>
      <c r="B313" s="59">
        <v>0.56527777777777777</v>
      </c>
      <c r="C313" s="59">
        <v>0.58333333333333337</v>
      </c>
      <c r="D313" s="59">
        <v>1.8530092592592591E-2</v>
      </c>
      <c r="E313" s="15" t="s">
        <v>121</v>
      </c>
      <c r="F313" s="60" t="s">
        <v>301</v>
      </c>
      <c r="G313" s="17" t="s">
        <v>9</v>
      </c>
      <c r="H313" s="18">
        <v>8</v>
      </c>
      <c r="I313" s="17" t="s">
        <v>24</v>
      </c>
      <c r="J313" s="17" t="s">
        <v>179</v>
      </c>
      <c r="K313" s="17" t="s">
        <v>137</v>
      </c>
      <c r="L313" s="19">
        <v>2</v>
      </c>
      <c r="M313" s="19" t="s">
        <v>180</v>
      </c>
    </row>
    <row r="314" spans="1:13">
      <c r="A314" s="58">
        <v>45841</v>
      </c>
      <c r="B314" s="59">
        <v>0.56319444444444444</v>
      </c>
      <c r="C314" s="59">
        <v>0.58333333333333337</v>
      </c>
      <c r="D314" s="59">
        <v>2.0243055555555556E-2</v>
      </c>
      <c r="E314" s="15" t="s">
        <v>118</v>
      </c>
      <c r="F314" s="60" t="s">
        <v>301</v>
      </c>
      <c r="G314" s="17" t="s">
        <v>66</v>
      </c>
      <c r="H314" s="18">
        <v>7</v>
      </c>
      <c r="I314" s="17" t="s">
        <v>24</v>
      </c>
      <c r="J314" s="17" t="s">
        <v>50</v>
      </c>
      <c r="K314" s="17" t="s">
        <v>137</v>
      </c>
      <c r="L314" s="19">
        <v>1</v>
      </c>
      <c r="M314" s="19" t="s">
        <v>182</v>
      </c>
    </row>
    <row r="315" spans="1:13">
      <c r="A315" s="58">
        <v>45841</v>
      </c>
      <c r="B315" s="59">
        <v>0.5625</v>
      </c>
      <c r="C315" s="59">
        <v>0.61527777777777781</v>
      </c>
      <c r="D315" s="59">
        <v>5.303240740740741E-2</v>
      </c>
      <c r="E315" s="15" t="s">
        <v>121</v>
      </c>
      <c r="F315" s="60" t="s">
        <v>301</v>
      </c>
      <c r="G315" s="17" t="s">
        <v>69</v>
      </c>
      <c r="H315" s="18">
        <v>6</v>
      </c>
      <c r="I315" s="17" t="s">
        <v>24</v>
      </c>
      <c r="J315" s="17" t="s">
        <v>273</v>
      </c>
      <c r="K315" s="17" t="s">
        <v>123</v>
      </c>
      <c r="L315" s="19">
        <v>3</v>
      </c>
      <c r="M315" s="19" t="s">
        <v>184</v>
      </c>
    </row>
    <row r="316" spans="1:13">
      <c r="A316" s="58">
        <v>45841</v>
      </c>
      <c r="B316" s="59">
        <v>0.56180555555555556</v>
      </c>
      <c r="C316" s="59">
        <v>0.56180555555555556</v>
      </c>
      <c r="D316" s="59">
        <v>9.2592592592592588E-5</v>
      </c>
      <c r="E316" s="15" t="s">
        <v>111</v>
      </c>
      <c r="F316" s="60" t="s">
        <v>301</v>
      </c>
      <c r="G316" s="17" t="s">
        <v>9</v>
      </c>
      <c r="H316" s="18">
        <v>7</v>
      </c>
      <c r="I316" s="17" t="s">
        <v>10</v>
      </c>
      <c r="J316" s="17" t="s">
        <v>267</v>
      </c>
      <c r="K316" s="17" t="s">
        <v>17</v>
      </c>
      <c r="L316" s="19">
        <v>3</v>
      </c>
      <c r="M316" s="19" t="s">
        <v>186</v>
      </c>
    </row>
    <row r="317" spans="1:13">
      <c r="A317" s="58">
        <v>45841</v>
      </c>
      <c r="B317" s="59">
        <v>0.56041666666666667</v>
      </c>
      <c r="C317" s="59">
        <v>0.56944444444444442</v>
      </c>
      <c r="D317" s="59">
        <v>9.1666666666666667E-3</v>
      </c>
      <c r="E317" s="15" t="s">
        <v>159</v>
      </c>
      <c r="F317" s="60" t="s">
        <v>313</v>
      </c>
      <c r="G317" s="17" t="s">
        <v>112</v>
      </c>
      <c r="H317" s="18">
        <v>10</v>
      </c>
      <c r="I317" s="17" t="s">
        <v>10</v>
      </c>
      <c r="J317" s="17" t="s">
        <v>173</v>
      </c>
      <c r="K317" s="17" t="s">
        <v>261</v>
      </c>
      <c r="L317" s="19">
        <v>1</v>
      </c>
      <c r="M317" s="19" t="s">
        <v>188</v>
      </c>
    </row>
    <row r="318" spans="1:13">
      <c r="A318" s="58">
        <v>45841</v>
      </c>
      <c r="B318" s="59">
        <v>0.55902777777777779</v>
      </c>
      <c r="C318" s="59">
        <v>0.57291666666666663</v>
      </c>
      <c r="D318" s="59">
        <v>1.4097222222222223E-2</v>
      </c>
      <c r="E318" s="15" t="s">
        <v>170</v>
      </c>
      <c r="F318" s="60" t="s">
        <v>302</v>
      </c>
      <c r="G318" s="17" t="s">
        <v>49</v>
      </c>
      <c r="H318" s="18">
        <v>10</v>
      </c>
      <c r="I318" s="17" t="s">
        <v>24</v>
      </c>
      <c r="J318" s="17" t="s">
        <v>126</v>
      </c>
      <c r="K318" s="17" t="s">
        <v>47</v>
      </c>
      <c r="L318" s="19">
        <v>1</v>
      </c>
      <c r="M318" s="19" t="s">
        <v>190</v>
      </c>
    </row>
    <row r="319" spans="1:13">
      <c r="A319" s="58">
        <v>45841</v>
      </c>
      <c r="B319" s="59">
        <v>0.55763888888888891</v>
      </c>
      <c r="C319" s="59">
        <v>0.56458333333333333</v>
      </c>
      <c r="D319" s="59">
        <v>7.1180555555555554E-3</v>
      </c>
      <c r="E319" s="15" t="s">
        <v>133</v>
      </c>
      <c r="F319" s="60" t="s">
        <v>301</v>
      </c>
      <c r="G319" s="17" t="s">
        <v>51</v>
      </c>
      <c r="H319" s="18">
        <v>8</v>
      </c>
      <c r="I319" s="17" t="s">
        <v>10</v>
      </c>
      <c r="J319" s="17" t="s">
        <v>173</v>
      </c>
      <c r="K319" s="17" t="s">
        <v>251</v>
      </c>
      <c r="L319" s="19">
        <v>4</v>
      </c>
      <c r="M319" s="19" t="s">
        <v>192</v>
      </c>
    </row>
    <row r="320" spans="1:13">
      <c r="A320" s="58">
        <v>45853</v>
      </c>
      <c r="B320" s="59">
        <v>0.34377314814814813</v>
      </c>
      <c r="C320" s="59">
        <v>0.35641203703703705</v>
      </c>
      <c r="D320" s="59">
        <v>1.2638888888888889E-2</v>
      </c>
      <c r="E320" s="15" t="s">
        <v>193</v>
      </c>
      <c r="F320" s="60" t="s">
        <v>304</v>
      </c>
      <c r="G320" s="17" t="s">
        <v>51</v>
      </c>
      <c r="H320" s="18">
        <v>5</v>
      </c>
      <c r="I320" s="17" t="s">
        <v>10</v>
      </c>
      <c r="J320" s="17" t="s">
        <v>116</v>
      </c>
      <c r="K320" s="17" t="s">
        <v>123</v>
      </c>
      <c r="L320" s="19">
        <v>1</v>
      </c>
      <c r="M320" s="19" t="s">
        <v>196</v>
      </c>
    </row>
    <row r="321" spans="1:13">
      <c r="A321" s="58">
        <v>45853</v>
      </c>
      <c r="B321" s="59">
        <v>0.34377314814814813</v>
      </c>
      <c r="C321" s="59">
        <v>0.4572222222222222</v>
      </c>
      <c r="D321" s="59">
        <v>0.11342592592592593</v>
      </c>
      <c r="E321" s="15" t="s">
        <v>156</v>
      </c>
      <c r="F321" s="60" t="s">
        <v>305</v>
      </c>
      <c r="G321" s="17" t="s">
        <v>9</v>
      </c>
      <c r="H321" s="18">
        <v>10</v>
      </c>
      <c r="I321" s="17" t="s">
        <v>24</v>
      </c>
      <c r="J321" s="17" t="s">
        <v>185</v>
      </c>
      <c r="K321" s="17" t="s">
        <v>51</v>
      </c>
      <c r="L321" s="19">
        <v>2</v>
      </c>
      <c r="M321" s="19" t="s">
        <v>198</v>
      </c>
    </row>
    <row r="322" spans="1:13">
      <c r="A322" s="58">
        <v>45853</v>
      </c>
      <c r="B322" s="59">
        <v>0.34378472222222223</v>
      </c>
      <c r="C322" s="59">
        <v>0.36233796296296295</v>
      </c>
      <c r="D322" s="59">
        <v>1.8541666666666668E-2</v>
      </c>
      <c r="E322" s="15" t="s">
        <v>118</v>
      </c>
      <c r="F322" s="60" t="s">
        <v>301</v>
      </c>
      <c r="G322" s="17" t="s">
        <v>26</v>
      </c>
      <c r="H322" s="18">
        <v>5</v>
      </c>
      <c r="I322" s="17" t="s">
        <v>10</v>
      </c>
      <c r="J322" s="17" t="s">
        <v>119</v>
      </c>
      <c r="K322" s="17" t="s">
        <v>51</v>
      </c>
      <c r="L322" s="19">
        <v>1</v>
      </c>
      <c r="M322" s="19" t="s">
        <v>201</v>
      </c>
    </row>
    <row r="323" spans="1:13">
      <c r="A323" s="58">
        <v>45853</v>
      </c>
      <c r="B323" s="59">
        <v>0.34379629629629632</v>
      </c>
      <c r="C323" s="59">
        <v>0.44103009259259257</v>
      </c>
      <c r="D323" s="59">
        <v>9.7222222222222224E-2</v>
      </c>
      <c r="E323" s="15" t="s">
        <v>125</v>
      </c>
      <c r="F323" s="60" t="s">
        <v>302</v>
      </c>
      <c r="G323" s="17" t="s">
        <v>66</v>
      </c>
      <c r="H323" s="64">
        <v>9</v>
      </c>
      <c r="I323" s="17" t="s">
        <v>10</v>
      </c>
      <c r="J323" s="17" t="s">
        <v>67</v>
      </c>
      <c r="K323" s="17" t="s">
        <v>9</v>
      </c>
      <c r="L323" s="19">
        <v>3</v>
      </c>
      <c r="M323" s="19" t="s">
        <v>203</v>
      </c>
    </row>
    <row r="324" spans="1:13">
      <c r="A324" s="58">
        <v>45853</v>
      </c>
      <c r="B324" s="59">
        <v>0.34987268518518516</v>
      </c>
      <c r="C324" s="59">
        <v>0.35373842592592591</v>
      </c>
      <c r="D324" s="59">
        <v>3.8541666666666668E-3</v>
      </c>
      <c r="E324" s="15" t="s">
        <v>204</v>
      </c>
      <c r="F324" s="60" t="s">
        <v>306</v>
      </c>
      <c r="G324" s="17" t="s">
        <v>9</v>
      </c>
      <c r="H324" s="18">
        <v>6</v>
      </c>
      <c r="I324" s="17" t="s">
        <v>10</v>
      </c>
      <c r="J324" s="17" t="s">
        <v>241</v>
      </c>
      <c r="K324" s="17" t="s">
        <v>258</v>
      </c>
      <c r="L324" s="19">
        <v>2</v>
      </c>
      <c r="M324" s="19" t="s">
        <v>206</v>
      </c>
    </row>
    <row r="325" spans="1:13">
      <c r="A325" s="58">
        <v>45724</v>
      </c>
      <c r="B325" s="59">
        <v>0.66388888888888886</v>
      </c>
      <c r="C325" s="59">
        <v>0.67777777777777781</v>
      </c>
      <c r="D325" s="59">
        <v>1.3541666666666667E-2</v>
      </c>
      <c r="E325" s="14" t="s">
        <v>118</v>
      </c>
      <c r="F325" s="60" t="s">
        <v>301</v>
      </c>
      <c r="G325" s="17" t="s">
        <v>66</v>
      </c>
      <c r="H325" s="18">
        <v>6</v>
      </c>
      <c r="I325" s="17" t="s">
        <v>24</v>
      </c>
      <c r="J325" s="17" t="s">
        <v>88</v>
      </c>
      <c r="K325" s="17" t="s">
        <v>137</v>
      </c>
      <c r="L325" s="19">
        <v>1</v>
      </c>
      <c r="M325" s="20" t="s">
        <v>13</v>
      </c>
    </row>
    <row r="326" spans="1:13">
      <c r="A326" s="58">
        <v>45724</v>
      </c>
      <c r="B326" s="59">
        <v>0.63541666666666663</v>
      </c>
      <c r="C326" s="59">
        <v>0.64618055555555554</v>
      </c>
      <c r="D326" s="59">
        <v>1.0300925925925925E-2</v>
      </c>
      <c r="E326" s="14" t="s">
        <v>170</v>
      </c>
      <c r="F326" s="60" t="s">
        <v>302</v>
      </c>
      <c r="G326" s="17" t="s">
        <v>9</v>
      </c>
      <c r="H326" s="18">
        <v>8</v>
      </c>
      <c r="I326" s="17" t="s">
        <v>24</v>
      </c>
      <c r="J326" s="17" t="s">
        <v>46</v>
      </c>
      <c r="K326" s="17" t="s">
        <v>17</v>
      </c>
      <c r="L326" s="19">
        <v>1</v>
      </c>
      <c r="M326" s="20" t="s">
        <v>15</v>
      </c>
    </row>
    <row r="327" spans="1:13">
      <c r="A327" s="58">
        <v>45724</v>
      </c>
      <c r="B327" s="59">
        <v>0.58125000000000004</v>
      </c>
      <c r="C327" s="59">
        <v>0.59722222222222221</v>
      </c>
      <c r="D327" s="59">
        <v>1.5972222222222221E-2</v>
      </c>
      <c r="E327" s="16" t="s">
        <v>212</v>
      </c>
      <c r="F327" s="14" t="s">
        <v>308</v>
      </c>
      <c r="G327" s="17" t="s">
        <v>45</v>
      </c>
      <c r="H327" s="18">
        <v>8</v>
      </c>
      <c r="I327" s="17" t="s">
        <v>24</v>
      </c>
      <c r="J327" s="17" t="s">
        <v>119</v>
      </c>
      <c r="K327" s="17" t="s">
        <v>137</v>
      </c>
      <c r="L327" s="19">
        <v>2</v>
      </c>
      <c r="M327" s="20" t="s">
        <v>18</v>
      </c>
    </row>
    <row r="328" spans="1:13">
      <c r="A328" s="58">
        <v>45724</v>
      </c>
      <c r="B328" s="59">
        <v>0.58125000000000004</v>
      </c>
      <c r="C328" s="59">
        <v>0.58125000000000004</v>
      </c>
      <c r="D328" s="59">
        <v>5.7870370370370373E-5</v>
      </c>
      <c r="E328" s="14" t="s">
        <v>221</v>
      </c>
      <c r="F328" s="60" t="s">
        <v>313</v>
      </c>
      <c r="G328" s="17" t="s">
        <v>26</v>
      </c>
      <c r="H328" s="64">
        <v>9</v>
      </c>
      <c r="I328" s="17" t="s">
        <v>10</v>
      </c>
      <c r="J328" s="17" t="s">
        <v>154</v>
      </c>
      <c r="K328" s="17" t="s">
        <v>51</v>
      </c>
      <c r="L328" s="19">
        <v>1</v>
      </c>
      <c r="M328" s="20" t="s">
        <v>20</v>
      </c>
    </row>
    <row r="329" spans="1:13">
      <c r="A329" s="58">
        <v>45724</v>
      </c>
      <c r="B329" s="59">
        <v>0.57916666666666672</v>
      </c>
      <c r="C329" s="59">
        <v>0.57916666666666672</v>
      </c>
      <c r="D329" s="59">
        <v>1.6203703703703703E-4</v>
      </c>
      <c r="E329" s="14" t="s">
        <v>204</v>
      </c>
      <c r="F329" s="60" t="s">
        <v>306</v>
      </c>
      <c r="G329" s="17" t="s">
        <v>66</v>
      </c>
      <c r="H329" s="18">
        <v>8</v>
      </c>
      <c r="I329" s="17" t="s">
        <v>24</v>
      </c>
      <c r="J329" s="17" t="s">
        <v>187</v>
      </c>
      <c r="K329" s="17" t="s">
        <v>137</v>
      </c>
      <c r="L329" s="19">
        <v>2</v>
      </c>
      <c r="M329" s="20" t="s">
        <v>22</v>
      </c>
    </row>
    <row r="330" spans="1:13">
      <c r="A330" s="58">
        <v>45724</v>
      </c>
      <c r="B330" s="59">
        <v>0.57638888888888884</v>
      </c>
      <c r="C330" s="59">
        <v>0.58125000000000004</v>
      </c>
      <c r="D330" s="59">
        <v>4.6990740740740743E-3</v>
      </c>
      <c r="E330" s="14" t="s">
        <v>207</v>
      </c>
      <c r="F330" s="60" t="s">
        <v>304</v>
      </c>
      <c r="G330" s="17" t="s">
        <v>112</v>
      </c>
      <c r="H330" s="18">
        <v>8</v>
      </c>
      <c r="I330" s="17" t="s">
        <v>10</v>
      </c>
      <c r="J330" s="17" t="s">
        <v>71</v>
      </c>
      <c r="K330" s="17" t="s">
        <v>261</v>
      </c>
      <c r="L330" s="19">
        <v>1</v>
      </c>
      <c r="M330" s="20" t="s">
        <v>27</v>
      </c>
    </row>
    <row r="331" spans="1:13">
      <c r="A331" s="58">
        <v>45724</v>
      </c>
      <c r="B331" s="59">
        <v>0.57291666666666663</v>
      </c>
      <c r="C331" s="59">
        <v>0.58333333333333337</v>
      </c>
      <c r="D331" s="59">
        <v>9.9537037037037042E-3</v>
      </c>
      <c r="E331" s="14" t="s">
        <v>208</v>
      </c>
      <c r="F331" s="60" t="s">
        <v>302</v>
      </c>
      <c r="G331" s="17" t="s">
        <v>9</v>
      </c>
      <c r="H331" s="18">
        <v>7</v>
      </c>
      <c r="I331" s="17" t="s">
        <v>10</v>
      </c>
      <c r="J331" s="17" t="s">
        <v>195</v>
      </c>
      <c r="K331" s="17" t="s">
        <v>137</v>
      </c>
      <c r="L331" s="19">
        <v>2</v>
      </c>
      <c r="M331" s="20" t="s">
        <v>29</v>
      </c>
    </row>
    <row r="332" spans="1:13">
      <c r="A332" s="58">
        <v>45724</v>
      </c>
      <c r="B332" s="59">
        <v>0.57152777777777775</v>
      </c>
      <c r="C332" s="59">
        <v>0.58125000000000004</v>
      </c>
      <c r="D332" s="59">
        <v>9.9189814814814817E-3</v>
      </c>
      <c r="E332" s="16" t="s">
        <v>212</v>
      </c>
      <c r="F332" s="14" t="s">
        <v>308</v>
      </c>
      <c r="G332" s="17" t="s">
        <v>26</v>
      </c>
      <c r="H332" s="18">
        <v>5</v>
      </c>
      <c r="I332" s="17" t="s">
        <v>24</v>
      </c>
      <c r="J332" s="17" t="s">
        <v>76</v>
      </c>
      <c r="K332" s="17" t="s">
        <v>114</v>
      </c>
      <c r="L332" s="19">
        <v>3</v>
      </c>
      <c r="M332" s="20" t="s">
        <v>31</v>
      </c>
    </row>
    <row r="333" spans="1:13">
      <c r="A333" s="58">
        <v>45724</v>
      </c>
      <c r="B333" s="59">
        <v>0.56666666666666665</v>
      </c>
      <c r="C333" s="59">
        <v>0.58333333333333337</v>
      </c>
      <c r="D333" s="59">
        <v>1.6435185185185185E-2</v>
      </c>
      <c r="E333" s="14" t="s">
        <v>209</v>
      </c>
      <c r="F333" s="14" t="s">
        <v>303</v>
      </c>
      <c r="G333" s="17" t="s">
        <v>26</v>
      </c>
      <c r="H333" s="18">
        <v>10</v>
      </c>
      <c r="I333" s="17" t="s">
        <v>24</v>
      </c>
      <c r="J333" s="17" t="s">
        <v>257</v>
      </c>
      <c r="K333" s="17" t="s">
        <v>56</v>
      </c>
      <c r="L333" s="19">
        <v>2</v>
      </c>
      <c r="M333" s="20" t="s">
        <v>33</v>
      </c>
    </row>
    <row r="334" spans="1:13">
      <c r="A334" s="58">
        <v>45724</v>
      </c>
      <c r="B334" s="59">
        <v>0.56085648148148148</v>
      </c>
      <c r="C334" s="59">
        <v>0.56736111111111109</v>
      </c>
      <c r="D334" s="59">
        <v>7.037037037037037E-3</v>
      </c>
      <c r="E334" s="14" t="s">
        <v>210</v>
      </c>
      <c r="F334" s="60" t="s">
        <v>313</v>
      </c>
      <c r="G334" s="17" t="s">
        <v>9</v>
      </c>
      <c r="H334" s="18">
        <v>10</v>
      </c>
      <c r="I334" s="17" t="s">
        <v>24</v>
      </c>
      <c r="J334" s="17" t="s">
        <v>81</v>
      </c>
      <c r="K334" s="17" t="s">
        <v>137</v>
      </c>
      <c r="L334" s="19">
        <v>1</v>
      </c>
      <c r="M334" s="20" t="s">
        <v>36</v>
      </c>
    </row>
    <row r="335" spans="1:13">
      <c r="A335" s="58">
        <v>45883</v>
      </c>
      <c r="B335" s="59">
        <v>0.5805555555555556</v>
      </c>
      <c r="C335" s="59">
        <v>0.58333333333333337</v>
      </c>
      <c r="D335" s="59">
        <v>2.5694444444444445E-3</v>
      </c>
      <c r="E335" s="16" t="s">
        <v>212</v>
      </c>
      <c r="F335" s="14" t="s">
        <v>308</v>
      </c>
      <c r="G335" s="17" t="s">
        <v>194</v>
      </c>
      <c r="H335" s="18">
        <v>10</v>
      </c>
      <c r="I335" s="17" t="s">
        <v>10</v>
      </c>
      <c r="J335" s="17" t="s">
        <v>39</v>
      </c>
      <c r="K335" s="17" t="s">
        <v>12</v>
      </c>
      <c r="L335" s="19">
        <v>1</v>
      </c>
      <c r="M335" s="21" t="s">
        <v>38</v>
      </c>
    </row>
    <row r="336" spans="1:13">
      <c r="A336" s="58">
        <v>45883</v>
      </c>
      <c r="B336" s="59">
        <v>0.57638888888888884</v>
      </c>
      <c r="C336" s="59">
        <v>0.58194444444444449</v>
      </c>
      <c r="D336" s="59">
        <v>6.0648148148148145E-3</v>
      </c>
      <c r="E336" s="14" t="s">
        <v>223</v>
      </c>
      <c r="F336" s="60" t="s">
        <v>302</v>
      </c>
      <c r="G336" s="17" t="s">
        <v>86</v>
      </c>
      <c r="H336" s="18">
        <v>10</v>
      </c>
      <c r="I336" s="17" t="s">
        <v>24</v>
      </c>
      <c r="J336" s="17" t="s">
        <v>181</v>
      </c>
      <c r="K336" s="17" t="s">
        <v>137</v>
      </c>
      <c r="L336" s="19">
        <v>1</v>
      </c>
      <c r="M336" s="21" t="s">
        <v>40</v>
      </c>
    </row>
    <row r="337" spans="1:13">
      <c r="A337" s="58">
        <v>45883</v>
      </c>
      <c r="B337" s="59">
        <v>0.57222222222222219</v>
      </c>
      <c r="C337" s="59">
        <v>0.58333333333333337</v>
      </c>
      <c r="D337" s="59">
        <v>1.105324074074074E-2</v>
      </c>
      <c r="E337" s="14" t="s">
        <v>224</v>
      </c>
      <c r="F337" s="60" t="s">
        <v>301</v>
      </c>
      <c r="G337" s="17" t="s">
        <v>45</v>
      </c>
      <c r="H337" s="18">
        <v>8</v>
      </c>
      <c r="I337" s="17" t="s">
        <v>24</v>
      </c>
      <c r="J337" s="17" t="s">
        <v>147</v>
      </c>
      <c r="K337" s="17" t="s">
        <v>9</v>
      </c>
      <c r="L337" s="19">
        <v>0</v>
      </c>
      <c r="M337" s="21" t="s">
        <v>42</v>
      </c>
    </row>
    <row r="338" spans="1:13">
      <c r="A338" s="58">
        <v>45883</v>
      </c>
      <c r="B338" s="59">
        <v>0.57152777777777775</v>
      </c>
      <c r="C338" s="59">
        <v>0.57777777777777772</v>
      </c>
      <c r="D338" s="59">
        <v>6.2962962962962964E-3</v>
      </c>
      <c r="E338" s="14" t="s">
        <v>224</v>
      </c>
      <c r="F338" s="60" t="s">
        <v>301</v>
      </c>
      <c r="G338" s="17" t="s">
        <v>45</v>
      </c>
      <c r="H338" s="18">
        <v>8</v>
      </c>
      <c r="I338" s="17" t="s">
        <v>10</v>
      </c>
      <c r="J338" s="17" t="s">
        <v>46</v>
      </c>
      <c r="K338" s="17" t="s">
        <v>137</v>
      </c>
      <c r="L338" s="19">
        <v>0</v>
      </c>
      <c r="M338" s="21" t="s">
        <v>44</v>
      </c>
    </row>
    <row r="339" spans="1:13">
      <c r="A339" s="58">
        <v>45883</v>
      </c>
      <c r="B339" s="59">
        <v>0.57013888888888886</v>
      </c>
      <c r="C339" s="59">
        <v>0.57708333333333328</v>
      </c>
      <c r="D339" s="59">
        <v>7.4768518518518517E-3</v>
      </c>
      <c r="E339" s="14" t="s">
        <v>156</v>
      </c>
      <c r="F339" s="60" t="s">
        <v>305</v>
      </c>
      <c r="G339" s="17" t="s">
        <v>112</v>
      </c>
      <c r="H339" s="18">
        <v>5</v>
      </c>
      <c r="I339" s="17" t="s">
        <v>24</v>
      </c>
      <c r="J339" s="17" t="s">
        <v>64</v>
      </c>
      <c r="K339" s="17" t="s">
        <v>251</v>
      </c>
      <c r="L339" s="19">
        <v>1</v>
      </c>
      <c r="M339" s="21" t="s">
        <v>48</v>
      </c>
    </row>
    <row r="340" spans="1:13">
      <c r="A340" s="58">
        <v>45883</v>
      </c>
      <c r="B340" s="59">
        <v>0.56874999999999998</v>
      </c>
      <c r="C340" s="59">
        <v>0.57291666666666663</v>
      </c>
      <c r="D340" s="59">
        <v>4.3981481481481484E-3</v>
      </c>
      <c r="E340" s="14" t="s">
        <v>225</v>
      </c>
      <c r="F340" s="60" t="s">
        <v>313</v>
      </c>
      <c r="G340" s="17" t="s">
        <v>112</v>
      </c>
      <c r="H340" s="18">
        <v>7</v>
      </c>
      <c r="I340" s="17" t="s">
        <v>24</v>
      </c>
      <c r="J340" s="17" t="s">
        <v>189</v>
      </c>
      <c r="K340" s="17" t="s">
        <v>242</v>
      </c>
      <c r="L340" s="19">
        <v>1</v>
      </c>
      <c r="M340" s="21" t="s">
        <v>52</v>
      </c>
    </row>
    <row r="341" spans="1:13">
      <c r="A341" s="58">
        <v>45883</v>
      </c>
      <c r="B341" s="59">
        <v>0.56597222222222221</v>
      </c>
      <c r="C341" s="59">
        <v>0.57013888888888886</v>
      </c>
      <c r="D341" s="59">
        <v>4.2708333333333331E-3</v>
      </c>
      <c r="E341" s="14" t="s">
        <v>211</v>
      </c>
      <c r="F341" s="60" t="s">
        <v>302</v>
      </c>
      <c r="G341" s="17" t="s">
        <v>112</v>
      </c>
      <c r="H341" s="64">
        <v>9</v>
      </c>
      <c r="I341" s="17" t="s">
        <v>24</v>
      </c>
      <c r="J341" s="17" t="s">
        <v>92</v>
      </c>
      <c r="K341" s="17" t="s">
        <v>51</v>
      </c>
      <c r="L341" s="19">
        <v>3</v>
      </c>
      <c r="M341" s="21" t="s">
        <v>54</v>
      </c>
    </row>
    <row r="342" spans="1:13">
      <c r="A342" s="58">
        <v>45883</v>
      </c>
      <c r="B342" s="59">
        <v>0.55694444444444446</v>
      </c>
      <c r="C342" s="59">
        <v>0.56388888888888888</v>
      </c>
      <c r="D342" s="59">
        <v>7.0254629629629634E-3</v>
      </c>
      <c r="E342" s="16" t="s">
        <v>212</v>
      </c>
      <c r="F342" s="14" t="s">
        <v>308</v>
      </c>
      <c r="G342" s="17" t="s">
        <v>112</v>
      </c>
      <c r="H342" s="18">
        <v>10</v>
      </c>
      <c r="I342" s="17" t="s">
        <v>10</v>
      </c>
      <c r="J342" s="17" t="s">
        <v>245</v>
      </c>
      <c r="K342" s="17" t="s">
        <v>242</v>
      </c>
      <c r="L342" s="19">
        <v>1</v>
      </c>
      <c r="M342" s="21" t="s">
        <v>57</v>
      </c>
    </row>
    <row r="343" spans="1:13">
      <c r="A343" s="58">
        <v>45883</v>
      </c>
      <c r="B343" s="59">
        <v>0.55555555555555558</v>
      </c>
      <c r="C343" s="59">
        <v>0.57152777777777775</v>
      </c>
      <c r="D343" s="59">
        <v>1.6134259259259258E-2</v>
      </c>
      <c r="E343" s="14" t="s">
        <v>209</v>
      </c>
      <c r="F343" s="14" t="s">
        <v>303</v>
      </c>
      <c r="G343" s="17" t="s">
        <v>26</v>
      </c>
      <c r="H343" s="18">
        <v>6</v>
      </c>
      <c r="I343" s="17" t="s">
        <v>24</v>
      </c>
      <c r="J343" s="17" t="s">
        <v>134</v>
      </c>
      <c r="K343" s="17" t="s">
        <v>51</v>
      </c>
      <c r="L343" s="19">
        <v>3</v>
      </c>
      <c r="M343" s="21" t="s">
        <v>59</v>
      </c>
    </row>
    <row r="344" spans="1:13">
      <c r="A344" s="58">
        <v>45883</v>
      </c>
      <c r="B344" s="59">
        <v>0.55347222222222225</v>
      </c>
      <c r="C344" s="59">
        <v>0.55347222222222225</v>
      </c>
      <c r="D344" s="59">
        <v>1.5046296296296297E-4</v>
      </c>
      <c r="E344" s="14" t="s">
        <v>204</v>
      </c>
      <c r="F344" s="60" t="s">
        <v>306</v>
      </c>
      <c r="G344" s="17" t="s">
        <v>51</v>
      </c>
      <c r="H344" s="18">
        <v>10</v>
      </c>
      <c r="I344" s="17" t="s">
        <v>24</v>
      </c>
      <c r="J344" s="17" t="s">
        <v>140</v>
      </c>
      <c r="K344" s="17" t="s">
        <v>51</v>
      </c>
      <c r="L344" s="19">
        <v>3</v>
      </c>
      <c r="M344" s="21" t="s">
        <v>61</v>
      </c>
    </row>
    <row r="345" spans="1:13">
      <c r="A345" s="58">
        <v>45883</v>
      </c>
      <c r="B345" s="59">
        <v>0.55069444444444449</v>
      </c>
      <c r="C345" s="59">
        <v>0.5625</v>
      </c>
      <c r="D345" s="59">
        <v>1.1377314814814814E-2</v>
      </c>
      <c r="E345" s="14" t="s">
        <v>226</v>
      </c>
      <c r="F345" s="14" t="s">
        <v>312</v>
      </c>
      <c r="G345" s="17" t="s">
        <v>26</v>
      </c>
      <c r="H345" s="64">
        <v>9</v>
      </c>
      <c r="I345" s="17" t="s">
        <v>10</v>
      </c>
      <c r="J345" s="17" t="s">
        <v>58</v>
      </c>
      <c r="K345" s="17" t="s">
        <v>86</v>
      </c>
      <c r="L345" s="19">
        <v>3</v>
      </c>
      <c r="M345" s="21" t="s">
        <v>62</v>
      </c>
    </row>
    <row r="346" spans="1:13">
      <c r="A346" s="58">
        <v>45896</v>
      </c>
      <c r="B346" s="59">
        <v>0.57638888888888884</v>
      </c>
      <c r="C346" s="59">
        <v>0.58819444444444446</v>
      </c>
      <c r="D346" s="59">
        <v>1.1840277777777778E-2</v>
      </c>
      <c r="E346" s="14" t="s">
        <v>227</v>
      </c>
      <c r="F346" s="60" t="s">
        <v>301</v>
      </c>
      <c r="G346" s="17" t="s">
        <v>84</v>
      </c>
      <c r="H346" s="18">
        <v>6</v>
      </c>
      <c r="I346" s="17" t="s">
        <v>24</v>
      </c>
      <c r="J346" s="17" t="s">
        <v>88</v>
      </c>
      <c r="K346" s="17" t="s">
        <v>114</v>
      </c>
      <c r="L346" s="19">
        <v>2</v>
      </c>
      <c r="M346" s="21" t="s">
        <v>65</v>
      </c>
    </row>
    <row r="347" spans="1:13">
      <c r="A347" s="58">
        <v>45896</v>
      </c>
      <c r="B347" s="59">
        <v>0.57430555555555551</v>
      </c>
      <c r="C347" s="59">
        <v>0.58333333333333337</v>
      </c>
      <c r="D347" s="59">
        <v>9.2708333333333341E-3</v>
      </c>
      <c r="E347" s="14" t="s">
        <v>193</v>
      </c>
      <c r="F347" s="60" t="s">
        <v>304</v>
      </c>
      <c r="G347" s="17" t="s">
        <v>9</v>
      </c>
      <c r="H347" s="18">
        <v>7</v>
      </c>
      <c r="I347" s="17" t="s">
        <v>24</v>
      </c>
      <c r="J347" s="17" t="s">
        <v>41</v>
      </c>
      <c r="K347" s="17" t="s">
        <v>137</v>
      </c>
      <c r="L347" s="19">
        <v>2</v>
      </c>
      <c r="M347" s="21" t="s">
        <v>68</v>
      </c>
    </row>
    <row r="348" spans="1:13">
      <c r="A348" s="58">
        <v>45896</v>
      </c>
      <c r="B348" s="59">
        <v>0.57152777777777775</v>
      </c>
      <c r="C348" s="59">
        <v>0.57499999999999996</v>
      </c>
      <c r="D348" s="59">
        <v>3.6226851851851854E-3</v>
      </c>
      <c r="E348" s="14" t="s">
        <v>228</v>
      </c>
      <c r="F348" s="60" t="s">
        <v>302</v>
      </c>
      <c r="G348" s="17" t="s">
        <v>112</v>
      </c>
      <c r="H348" s="18">
        <v>6</v>
      </c>
      <c r="I348" s="17" t="s">
        <v>10</v>
      </c>
      <c r="J348" s="17" t="s">
        <v>195</v>
      </c>
      <c r="K348" s="17" t="s">
        <v>9</v>
      </c>
      <c r="L348" s="19">
        <v>3</v>
      </c>
      <c r="M348" s="21" t="s">
        <v>72</v>
      </c>
    </row>
    <row r="349" spans="1:13">
      <c r="A349" s="58">
        <v>45896</v>
      </c>
      <c r="B349" s="59">
        <v>0.5708333333333333</v>
      </c>
      <c r="C349" s="59">
        <v>0.57499999999999996</v>
      </c>
      <c r="D349" s="59">
        <v>3.6226851851851854E-3</v>
      </c>
      <c r="E349" s="14" t="s">
        <v>221</v>
      </c>
      <c r="F349" s="60" t="s">
        <v>313</v>
      </c>
      <c r="G349" s="17" t="s">
        <v>9</v>
      </c>
      <c r="H349" s="18">
        <v>5</v>
      </c>
      <c r="I349" s="17" t="s">
        <v>24</v>
      </c>
      <c r="J349" s="17" t="s">
        <v>279</v>
      </c>
      <c r="K349" s="17" t="s">
        <v>123</v>
      </c>
      <c r="L349" s="19">
        <v>1</v>
      </c>
      <c r="M349" s="21" t="s">
        <v>75</v>
      </c>
    </row>
    <row r="350" spans="1:13">
      <c r="A350" s="58">
        <v>45896</v>
      </c>
      <c r="B350" s="59">
        <v>0.56805555555555554</v>
      </c>
      <c r="C350" s="59">
        <v>0.57847222222222228</v>
      </c>
      <c r="D350" s="59">
        <v>1.0138888888888888E-2</v>
      </c>
      <c r="E350" s="16" t="s">
        <v>212</v>
      </c>
      <c r="F350" s="14" t="s">
        <v>308</v>
      </c>
      <c r="G350" s="17" t="s">
        <v>9</v>
      </c>
      <c r="H350" s="18">
        <v>8</v>
      </c>
      <c r="I350" s="17" t="s">
        <v>24</v>
      </c>
      <c r="J350" s="17" t="s">
        <v>248</v>
      </c>
      <c r="K350" s="17" t="s">
        <v>9</v>
      </c>
      <c r="L350" s="19">
        <v>2</v>
      </c>
      <c r="M350" s="21" t="s">
        <v>77</v>
      </c>
    </row>
    <row r="351" spans="1:13">
      <c r="A351" s="58">
        <v>45896</v>
      </c>
      <c r="B351" s="59">
        <v>0.56666666666666665</v>
      </c>
      <c r="C351" s="59">
        <v>0.57986111111111116</v>
      </c>
      <c r="D351" s="59">
        <v>1.3182870370370371E-2</v>
      </c>
      <c r="E351" s="14" t="s">
        <v>229</v>
      </c>
      <c r="F351" s="60" t="s">
        <v>305</v>
      </c>
      <c r="G351" s="17" t="s">
        <v>112</v>
      </c>
      <c r="H351" s="18">
        <v>5</v>
      </c>
      <c r="I351" s="17" t="s">
        <v>24</v>
      </c>
      <c r="J351" s="17" t="s">
        <v>60</v>
      </c>
      <c r="K351" s="17" t="s">
        <v>114</v>
      </c>
      <c r="L351" s="19">
        <v>1</v>
      </c>
      <c r="M351" s="21" t="s">
        <v>80</v>
      </c>
    </row>
    <row r="352" spans="1:13">
      <c r="A352" s="58">
        <v>45896</v>
      </c>
      <c r="B352" s="59">
        <v>0.55347222222222225</v>
      </c>
      <c r="C352" s="59">
        <v>0.56111111111111112</v>
      </c>
      <c r="D352" s="59">
        <v>8.2638888888888883E-3</v>
      </c>
      <c r="E352" s="14" t="s">
        <v>213</v>
      </c>
      <c r="F352" s="60" t="s">
        <v>301</v>
      </c>
      <c r="G352" s="17" t="s">
        <v>26</v>
      </c>
      <c r="H352" s="64">
        <v>9</v>
      </c>
      <c r="I352" s="17" t="s">
        <v>10</v>
      </c>
      <c r="J352" s="17" t="s">
        <v>263</v>
      </c>
      <c r="K352" s="17" t="s">
        <v>17</v>
      </c>
      <c r="L352" s="19">
        <v>2</v>
      </c>
      <c r="M352" s="21" t="s">
        <v>83</v>
      </c>
    </row>
    <row r="353" spans="1:13">
      <c r="A353" s="58">
        <v>45896</v>
      </c>
      <c r="B353" s="59">
        <v>0.55138888888888893</v>
      </c>
      <c r="C353" s="59">
        <v>0.55902777777777779</v>
      </c>
      <c r="D353" s="59">
        <v>7.3958333333333333E-3</v>
      </c>
      <c r="E353" s="14" t="s">
        <v>214</v>
      </c>
      <c r="F353" s="60" t="s">
        <v>313</v>
      </c>
      <c r="G353" s="17" t="s">
        <v>112</v>
      </c>
      <c r="H353" s="18">
        <v>8</v>
      </c>
      <c r="I353" s="17" t="s">
        <v>24</v>
      </c>
      <c r="J353" s="17" t="s">
        <v>136</v>
      </c>
      <c r="K353" s="17" t="s">
        <v>251</v>
      </c>
      <c r="L353" s="19">
        <v>2</v>
      </c>
      <c r="M353" s="21" t="s">
        <v>87</v>
      </c>
    </row>
    <row r="354" spans="1:13">
      <c r="A354" s="58">
        <v>45896</v>
      </c>
      <c r="B354" s="59">
        <v>0.55069444444444449</v>
      </c>
      <c r="C354" s="59">
        <v>0.56319444444444444</v>
      </c>
      <c r="D354" s="59">
        <v>1.2048611111111111E-2</v>
      </c>
      <c r="E354" s="14" t="s">
        <v>215</v>
      </c>
      <c r="F354" s="60" t="s">
        <v>313</v>
      </c>
      <c r="G354" s="17" t="s">
        <v>49</v>
      </c>
      <c r="H354" s="18">
        <v>8</v>
      </c>
      <c r="I354" s="17" t="s">
        <v>24</v>
      </c>
      <c r="J354" s="17" t="s">
        <v>168</v>
      </c>
      <c r="K354" s="17" t="s">
        <v>51</v>
      </c>
      <c r="L354" s="19">
        <v>1</v>
      </c>
      <c r="M354" s="21" t="s">
        <v>89</v>
      </c>
    </row>
    <row r="355" spans="1:13">
      <c r="A355" s="58">
        <v>45896</v>
      </c>
      <c r="B355" s="59">
        <v>0.54652777777777772</v>
      </c>
      <c r="C355" s="59">
        <v>0.55000000000000004</v>
      </c>
      <c r="D355" s="59">
        <v>3.8425925925925928E-3</v>
      </c>
      <c r="E355" s="16" t="s">
        <v>212</v>
      </c>
      <c r="F355" s="14" t="s">
        <v>308</v>
      </c>
      <c r="G355" s="17" t="s">
        <v>112</v>
      </c>
      <c r="H355" s="18">
        <v>7</v>
      </c>
      <c r="I355" s="17" t="s">
        <v>24</v>
      </c>
      <c r="J355" s="17" t="s">
        <v>43</v>
      </c>
      <c r="K355" s="17" t="s">
        <v>137</v>
      </c>
      <c r="L355" s="19">
        <v>0</v>
      </c>
      <c r="M355" s="21" t="s">
        <v>91</v>
      </c>
    </row>
    <row r="356" spans="1:13">
      <c r="A356" s="58">
        <v>45900</v>
      </c>
      <c r="B356" s="59">
        <v>45900.548611111109</v>
      </c>
      <c r="C356" s="59">
        <v>45900.554861111108</v>
      </c>
      <c r="D356" s="59">
        <v>6.145833333333333E-3</v>
      </c>
      <c r="E356" s="14" t="s">
        <v>128</v>
      </c>
      <c r="F356" s="60" t="s">
        <v>301</v>
      </c>
      <c r="G356" s="17" t="s">
        <v>9</v>
      </c>
      <c r="H356" s="18">
        <v>7</v>
      </c>
      <c r="I356" s="17" t="s">
        <v>10</v>
      </c>
      <c r="J356" s="17" t="s">
        <v>205</v>
      </c>
      <c r="K356" s="17" t="s">
        <v>17</v>
      </c>
      <c r="L356" s="19">
        <v>1</v>
      </c>
      <c r="M356" s="22" t="s">
        <v>93</v>
      </c>
    </row>
    <row r="357" spans="1:13">
      <c r="A357" s="58">
        <v>45900</v>
      </c>
      <c r="B357" s="59">
        <v>45900.548611111109</v>
      </c>
      <c r="C357" s="59">
        <v>45900.548611111109</v>
      </c>
      <c r="D357" s="59">
        <v>3.1250000000000001E-4</v>
      </c>
      <c r="E357" s="15" t="s">
        <v>128</v>
      </c>
      <c r="F357" s="60" t="s">
        <v>301</v>
      </c>
      <c r="G357" s="17" t="s">
        <v>26</v>
      </c>
      <c r="H357" s="18">
        <v>6</v>
      </c>
      <c r="I357" s="17" t="s">
        <v>24</v>
      </c>
      <c r="J357" s="17" t="s">
        <v>241</v>
      </c>
      <c r="K357" s="17" t="s">
        <v>233</v>
      </c>
      <c r="L357" s="19">
        <v>2</v>
      </c>
      <c r="M357" s="23" t="s">
        <v>96</v>
      </c>
    </row>
    <row r="358" spans="1:13">
      <c r="A358" s="58">
        <v>45900</v>
      </c>
      <c r="B358" s="59">
        <v>45900.538194444445</v>
      </c>
      <c r="C358" s="59">
        <v>45900.544444444444</v>
      </c>
      <c r="D358" s="59">
        <v>6.0416666666666665E-3</v>
      </c>
      <c r="E358" s="15" t="s">
        <v>128</v>
      </c>
      <c r="F358" s="60" t="s">
        <v>301</v>
      </c>
      <c r="G358" s="17" t="s">
        <v>112</v>
      </c>
      <c r="H358" s="18">
        <v>8</v>
      </c>
      <c r="I358" s="17" t="s">
        <v>24</v>
      </c>
      <c r="J358" s="17" t="s">
        <v>260</v>
      </c>
      <c r="K358" s="17" t="s">
        <v>251</v>
      </c>
      <c r="L358" s="19">
        <v>4</v>
      </c>
      <c r="M358" s="24" t="s">
        <v>99</v>
      </c>
    </row>
    <row r="359" spans="1:13">
      <c r="A359" s="58">
        <v>45900</v>
      </c>
      <c r="B359" s="59">
        <v>45900.500694444447</v>
      </c>
      <c r="C359" s="59">
        <v>45900.510416666664</v>
      </c>
      <c r="D359" s="59">
        <v>9.1550925925925931E-3</v>
      </c>
      <c r="E359" s="15" t="s">
        <v>217</v>
      </c>
      <c r="F359" s="60" t="s">
        <v>302</v>
      </c>
      <c r="G359" s="17" t="s">
        <v>112</v>
      </c>
      <c r="H359" s="64">
        <v>9</v>
      </c>
      <c r="I359" s="17" t="s">
        <v>24</v>
      </c>
      <c r="J359" s="17" t="s">
        <v>58</v>
      </c>
      <c r="K359" s="17" t="s">
        <v>12</v>
      </c>
      <c r="L359" s="19">
        <v>1</v>
      </c>
      <c r="M359" s="23" t="s">
        <v>103</v>
      </c>
    </row>
    <row r="360" spans="1:13">
      <c r="A360" s="58">
        <v>45900</v>
      </c>
      <c r="B360" s="59">
        <v>45900.456250000003</v>
      </c>
      <c r="C360" s="59">
        <v>45900.461111111108</v>
      </c>
      <c r="D360" s="59">
        <v>4.5601851851851853E-3</v>
      </c>
      <c r="E360" s="15" t="s">
        <v>218</v>
      </c>
      <c r="F360" s="60" t="s">
        <v>304</v>
      </c>
      <c r="G360" s="17" t="s">
        <v>9</v>
      </c>
      <c r="H360" s="18">
        <v>8</v>
      </c>
      <c r="I360" s="17" t="s">
        <v>10</v>
      </c>
      <c r="J360" s="17" t="s">
        <v>101</v>
      </c>
      <c r="K360" s="17" t="s">
        <v>114</v>
      </c>
      <c r="L360" s="19">
        <v>2</v>
      </c>
      <c r="M360" s="24" t="s">
        <v>105</v>
      </c>
    </row>
    <row r="361" spans="1:13">
      <c r="A361" s="58">
        <v>45900</v>
      </c>
      <c r="B361" s="59">
        <v>45900.449305555558</v>
      </c>
      <c r="C361" s="59">
        <v>45900.452777777777</v>
      </c>
      <c r="D361" s="59">
        <v>3.2523148148148147E-3</v>
      </c>
      <c r="E361" s="15" t="s">
        <v>218</v>
      </c>
      <c r="F361" s="60" t="s">
        <v>304</v>
      </c>
      <c r="G361" s="17" t="s">
        <v>26</v>
      </c>
      <c r="H361" s="18">
        <v>7</v>
      </c>
      <c r="I361" s="17" t="s">
        <v>24</v>
      </c>
      <c r="J361" s="17" t="s">
        <v>191</v>
      </c>
      <c r="K361" s="17" t="s">
        <v>51</v>
      </c>
      <c r="L361" s="19">
        <v>2</v>
      </c>
      <c r="M361" s="23" t="s">
        <v>108</v>
      </c>
    </row>
    <row r="362" spans="1:13">
      <c r="A362" s="58">
        <v>45900</v>
      </c>
      <c r="B362" s="59">
        <v>45900.425694444442</v>
      </c>
      <c r="C362" s="59">
        <v>45900.429166666669</v>
      </c>
      <c r="D362" s="59">
        <v>3.7384259259259259E-3</v>
      </c>
      <c r="E362" s="14" t="s">
        <v>219</v>
      </c>
      <c r="F362" s="60" t="s">
        <v>304</v>
      </c>
      <c r="G362" s="17" t="s">
        <v>78</v>
      </c>
      <c r="H362" s="18">
        <v>10</v>
      </c>
      <c r="I362" s="17" t="s">
        <v>24</v>
      </c>
      <c r="J362" s="17" t="s">
        <v>39</v>
      </c>
      <c r="K362" s="17" t="s">
        <v>9</v>
      </c>
      <c r="L362" s="19">
        <v>2</v>
      </c>
      <c r="M362" s="24" t="s">
        <v>110</v>
      </c>
    </row>
    <row r="363" spans="1:13">
      <c r="A363" s="58">
        <v>45901</v>
      </c>
      <c r="B363" s="59">
        <v>45666.37777777778</v>
      </c>
      <c r="C363" s="59">
        <v>45666.395833333336</v>
      </c>
      <c r="D363" s="59">
        <v>1.8206018518518517E-2</v>
      </c>
      <c r="E363" s="16" t="s">
        <v>212</v>
      </c>
      <c r="F363" s="14" t="s">
        <v>308</v>
      </c>
      <c r="G363" s="17" t="s">
        <v>9</v>
      </c>
      <c r="H363" s="18">
        <v>8</v>
      </c>
      <c r="I363" s="17" t="s">
        <v>10</v>
      </c>
      <c r="J363" s="17" t="s">
        <v>74</v>
      </c>
      <c r="K363" s="17" t="s">
        <v>9</v>
      </c>
      <c r="L363" s="19">
        <v>1</v>
      </c>
      <c r="M363" s="24" t="s">
        <v>234</v>
      </c>
    </row>
    <row r="364" spans="1:13">
      <c r="A364" s="58">
        <v>45901</v>
      </c>
      <c r="B364" s="59">
        <v>45666.490277777775</v>
      </c>
      <c r="C364" s="59">
        <v>45666.5</v>
      </c>
      <c r="D364" s="59">
        <v>9.5486111111111119E-3</v>
      </c>
      <c r="E364" s="16" t="s">
        <v>212</v>
      </c>
      <c r="F364" s="14" t="s">
        <v>308</v>
      </c>
      <c r="G364" s="17" t="s">
        <v>84</v>
      </c>
      <c r="H364" s="18">
        <v>7</v>
      </c>
      <c r="I364" s="17" t="s">
        <v>24</v>
      </c>
      <c r="J364" s="17" t="s">
        <v>232</v>
      </c>
      <c r="K364" s="17" t="s">
        <v>9</v>
      </c>
      <c r="L364" s="19">
        <v>3</v>
      </c>
      <c r="M364" s="24" t="s">
        <v>237</v>
      </c>
    </row>
    <row r="365" spans="1:13">
      <c r="A365" s="58">
        <v>45901</v>
      </c>
      <c r="B365" s="59">
        <v>45666.495833333334</v>
      </c>
      <c r="C365" s="59">
        <v>45666.50277777778</v>
      </c>
      <c r="D365" s="59">
        <v>7.0949074074074074E-3</v>
      </c>
      <c r="E365" s="16" t="s">
        <v>284</v>
      </c>
      <c r="F365" s="60" t="s">
        <v>313</v>
      </c>
      <c r="G365" s="17" t="s">
        <v>9</v>
      </c>
      <c r="H365" s="18">
        <v>7</v>
      </c>
      <c r="I365" s="17" t="s">
        <v>24</v>
      </c>
      <c r="J365" s="17" t="s">
        <v>253</v>
      </c>
      <c r="K365" s="17" t="s">
        <v>123</v>
      </c>
      <c r="L365" s="19">
        <v>3</v>
      </c>
      <c r="M365" s="24" t="s">
        <v>240</v>
      </c>
    </row>
    <row r="366" spans="1:13">
      <c r="A366" s="58">
        <v>45901</v>
      </c>
      <c r="B366" s="59">
        <v>45666.498611111114</v>
      </c>
      <c r="C366" s="59">
        <v>45666.511805555558</v>
      </c>
      <c r="D366" s="59">
        <v>1.3194444444444444E-2</v>
      </c>
      <c r="E366" s="16" t="s">
        <v>288</v>
      </c>
      <c r="F366" s="60" t="s">
        <v>301</v>
      </c>
      <c r="G366" s="17" t="s">
        <v>45</v>
      </c>
      <c r="H366" s="18">
        <v>10</v>
      </c>
      <c r="I366" s="17" t="s">
        <v>10</v>
      </c>
      <c r="J366" s="17" t="s">
        <v>90</v>
      </c>
      <c r="K366" s="17" t="s">
        <v>9</v>
      </c>
      <c r="L366" s="19">
        <v>2</v>
      </c>
      <c r="M366" s="24" t="s">
        <v>243</v>
      </c>
    </row>
    <row r="367" spans="1:13">
      <c r="A367" s="58">
        <v>45901</v>
      </c>
      <c r="B367" s="59">
        <v>45666.499305555553</v>
      </c>
      <c r="C367" s="59">
        <v>45666.502083333333</v>
      </c>
      <c r="D367" s="59">
        <v>3.0671296296296297E-3</v>
      </c>
      <c r="E367" s="16" t="s">
        <v>212</v>
      </c>
      <c r="F367" s="14" t="s">
        <v>308</v>
      </c>
      <c r="G367" s="17" t="s">
        <v>112</v>
      </c>
      <c r="H367" s="18">
        <v>8</v>
      </c>
      <c r="I367" s="17" t="s">
        <v>24</v>
      </c>
      <c r="J367" s="17" t="s">
        <v>177</v>
      </c>
      <c r="K367" s="17" t="s">
        <v>51</v>
      </c>
      <c r="L367" s="19">
        <v>3</v>
      </c>
      <c r="M367" s="24" t="s">
        <v>246</v>
      </c>
    </row>
    <row r="368" spans="1:13">
      <c r="A368" s="58">
        <v>45901</v>
      </c>
      <c r="B368" s="59">
        <v>45666.45</v>
      </c>
      <c r="C368" s="59">
        <v>45666.458333333336</v>
      </c>
      <c r="D368" s="59">
        <v>8.0555555555555554E-3</v>
      </c>
      <c r="E368" s="16" t="s">
        <v>287</v>
      </c>
      <c r="F368" s="60" t="s">
        <v>313</v>
      </c>
      <c r="G368" s="17" t="s">
        <v>26</v>
      </c>
      <c r="H368" s="18">
        <v>6</v>
      </c>
      <c r="I368" s="17" t="s">
        <v>10</v>
      </c>
      <c r="J368" s="17" t="s">
        <v>241</v>
      </c>
      <c r="K368" s="17" t="s">
        <v>9</v>
      </c>
      <c r="L368" s="19">
        <v>2</v>
      </c>
      <c r="M368" s="24" t="s">
        <v>249</v>
      </c>
    </row>
    <row r="369" spans="1:13">
      <c r="A369" s="58">
        <v>45901</v>
      </c>
      <c r="B369" s="59">
        <v>45666.426388888889</v>
      </c>
      <c r="C369" s="59">
        <v>45666.4375</v>
      </c>
      <c r="D369" s="59">
        <v>1.1018518518518518E-2</v>
      </c>
      <c r="E369" s="16" t="s">
        <v>287</v>
      </c>
      <c r="F369" s="60" t="s">
        <v>313</v>
      </c>
      <c r="G369" s="17" t="s">
        <v>45</v>
      </c>
      <c r="H369" s="64">
        <v>9</v>
      </c>
      <c r="I369" s="17" t="s">
        <v>24</v>
      </c>
      <c r="J369" s="17" t="s">
        <v>88</v>
      </c>
      <c r="K369" s="17" t="s">
        <v>12</v>
      </c>
      <c r="L369" s="19">
        <v>2</v>
      </c>
      <c r="M369" s="24" t="s">
        <v>252</v>
      </c>
    </row>
    <row r="370" spans="1:13">
      <c r="A370" s="58">
        <v>45901</v>
      </c>
      <c r="B370" s="59">
        <v>45666.410416666666</v>
      </c>
      <c r="C370" s="59">
        <v>45666.415972222225</v>
      </c>
      <c r="D370" s="59">
        <v>5.4861111111111109E-3</v>
      </c>
      <c r="E370" s="16" t="s">
        <v>287</v>
      </c>
      <c r="F370" s="60" t="s">
        <v>313</v>
      </c>
      <c r="G370" s="17" t="s">
        <v>9</v>
      </c>
      <c r="H370" s="18">
        <v>10</v>
      </c>
      <c r="I370" s="17" t="s">
        <v>24</v>
      </c>
      <c r="J370" s="17" t="s">
        <v>50</v>
      </c>
      <c r="K370" s="17" t="s">
        <v>137</v>
      </c>
      <c r="L370" s="19">
        <v>2</v>
      </c>
      <c r="M370" s="24" t="s">
        <v>254</v>
      </c>
    </row>
    <row r="371" spans="1:13">
      <c r="A371" s="58">
        <v>45901</v>
      </c>
      <c r="B371" s="59">
        <v>45666.377083333333</v>
      </c>
      <c r="C371" s="59">
        <v>45666.387499999997</v>
      </c>
      <c r="D371" s="59">
        <v>1.0405092592592593E-2</v>
      </c>
      <c r="E371" s="16" t="s">
        <v>285</v>
      </c>
      <c r="F371" s="60" t="s">
        <v>305</v>
      </c>
      <c r="G371" s="17" t="s">
        <v>9</v>
      </c>
      <c r="H371" s="18">
        <v>7</v>
      </c>
      <c r="I371" s="17" t="s">
        <v>10</v>
      </c>
      <c r="J371" s="17" t="s">
        <v>134</v>
      </c>
      <c r="K371" s="17" t="s">
        <v>137</v>
      </c>
      <c r="L371" s="19">
        <v>2</v>
      </c>
      <c r="M371" s="24" t="s">
        <v>256</v>
      </c>
    </row>
    <row r="372" spans="1:13">
      <c r="A372" s="58">
        <v>45901</v>
      </c>
      <c r="B372" s="59">
        <v>45666.465277777781</v>
      </c>
      <c r="C372" s="59">
        <v>45666.482638888891</v>
      </c>
      <c r="D372" s="59">
        <v>1.7673611111111112E-2</v>
      </c>
      <c r="E372" s="16" t="s">
        <v>289</v>
      </c>
      <c r="F372" s="14" t="s">
        <v>312</v>
      </c>
      <c r="G372" s="17" t="s">
        <v>112</v>
      </c>
      <c r="H372" s="18">
        <v>8</v>
      </c>
      <c r="I372" s="17" t="s">
        <v>24</v>
      </c>
      <c r="J372" s="17" t="s">
        <v>177</v>
      </c>
      <c r="K372" s="17" t="s">
        <v>107</v>
      </c>
      <c r="L372" s="19">
        <v>2</v>
      </c>
      <c r="M372" s="24" t="s">
        <v>259</v>
      </c>
    </row>
    <row r="373" spans="1:13">
      <c r="A373" s="58">
        <v>45902</v>
      </c>
      <c r="B373" s="59">
        <v>45697.375</v>
      </c>
      <c r="C373" s="59">
        <v>45697.395833333336</v>
      </c>
      <c r="D373" s="59">
        <v>2.1307870370370369E-2</v>
      </c>
      <c r="E373" s="16" t="s">
        <v>290</v>
      </c>
      <c r="F373" s="60" t="s">
        <v>306</v>
      </c>
      <c r="G373" s="17" t="s">
        <v>238</v>
      </c>
      <c r="H373" s="18">
        <v>8</v>
      </c>
      <c r="I373" s="17" t="s">
        <v>10</v>
      </c>
      <c r="J373" s="17" t="s">
        <v>94</v>
      </c>
      <c r="K373" s="17" t="s">
        <v>17</v>
      </c>
      <c r="L373" s="19">
        <v>2</v>
      </c>
      <c r="M373" s="24" t="s">
        <v>262</v>
      </c>
    </row>
    <row r="374" spans="1:13">
      <c r="A374" s="58">
        <v>45902</v>
      </c>
      <c r="B374" s="59">
        <v>45697.559027777781</v>
      </c>
      <c r="C374" s="59">
        <v>45697.55972222222</v>
      </c>
      <c r="D374" s="59">
        <v>5.6712962962962967E-4</v>
      </c>
      <c r="E374" s="16" t="s">
        <v>282</v>
      </c>
      <c r="F374" s="60" t="s">
        <v>302</v>
      </c>
      <c r="G374" s="17" t="s">
        <v>100</v>
      </c>
      <c r="H374" s="18">
        <v>10</v>
      </c>
      <c r="I374" s="17" t="s">
        <v>24</v>
      </c>
      <c r="J374" s="17" t="s">
        <v>90</v>
      </c>
      <c r="K374" s="17" t="s">
        <v>56</v>
      </c>
      <c r="L374" s="19">
        <v>2</v>
      </c>
      <c r="M374" s="24" t="s">
        <v>264</v>
      </c>
    </row>
    <row r="375" spans="1:13">
      <c r="A375" s="58">
        <v>45902</v>
      </c>
      <c r="B375" s="59">
        <v>45697.385416666664</v>
      </c>
      <c r="C375" s="59">
        <v>45697.418749999997</v>
      </c>
      <c r="D375" s="59">
        <v>3.2951388888888891E-2</v>
      </c>
      <c r="E375" s="16" t="s">
        <v>282</v>
      </c>
      <c r="F375" s="60" t="s">
        <v>302</v>
      </c>
      <c r="G375" s="17" t="s">
        <v>26</v>
      </c>
      <c r="H375" s="18">
        <v>7</v>
      </c>
      <c r="I375" s="17" t="s">
        <v>10</v>
      </c>
      <c r="J375" s="17" t="s">
        <v>53</v>
      </c>
      <c r="K375" s="17" t="s">
        <v>12</v>
      </c>
      <c r="L375" s="19">
        <v>3</v>
      </c>
      <c r="M375" s="24" t="s">
        <v>266</v>
      </c>
    </row>
    <row r="376" spans="1:13">
      <c r="A376" s="58">
        <v>45902</v>
      </c>
      <c r="B376" s="59">
        <v>45697.51458333333</v>
      </c>
      <c r="C376" s="59">
        <v>45697.520138888889</v>
      </c>
      <c r="D376" s="59">
        <v>5.4513888888888893E-3</v>
      </c>
      <c r="E376" s="16" t="s">
        <v>286</v>
      </c>
      <c r="F376" s="14" t="s">
        <v>312</v>
      </c>
      <c r="G376" s="17" t="s">
        <v>112</v>
      </c>
      <c r="H376" s="18">
        <v>10</v>
      </c>
      <c r="I376" s="17" t="s">
        <v>10</v>
      </c>
      <c r="J376" s="17" t="s">
        <v>41</v>
      </c>
      <c r="K376" s="17" t="s">
        <v>114</v>
      </c>
      <c r="L376" s="19">
        <v>2</v>
      </c>
      <c r="M376" s="24" t="s">
        <v>268</v>
      </c>
    </row>
    <row r="377" spans="1:13">
      <c r="A377" s="58">
        <v>45902</v>
      </c>
      <c r="B377" s="59">
        <v>45697.469444444447</v>
      </c>
      <c r="C377" s="59">
        <v>45697.475694444445</v>
      </c>
      <c r="D377" s="59">
        <v>6.4930555555555557E-3</v>
      </c>
      <c r="E377" s="16" t="s">
        <v>286</v>
      </c>
      <c r="F377" s="14" t="s">
        <v>312</v>
      </c>
      <c r="G377" s="17" t="s">
        <v>112</v>
      </c>
      <c r="H377" s="18">
        <v>8</v>
      </c>
      <c r="I377" s="17" t="s">
        <v>10</v>
      </c>
      <c r="J377" s="17" t="s">
        <v>160</v>
      </c>
      <c r="K377" s="17" t="s">
        <v>251</v>
      </c>
      <c r="L377" s="19">
        <v>2</v>
      </c>
      <c r="M377" s="24" t="s">
        <v>270</v>
      </c>
    </row>
    <row r="378" spans="1:13">
      <c r="A378" s="58">
        <v>45902</v>
      </c>
      <c r="B378" s="59">
        <v>45697.416666666664</v>
      </c>
      <c r="C378" s="59">
        <v>45697.427083333336</v>
      </c>
      <c r="D378" s="59">
        <v>1.0833333333333334E-2</v>
      </c>
      <c r="E378" s="16" t="s">
        <v>207</v>
      </c>
      <c r="F378" s="60" t="s">
        <v>304</v>
      </c>
      <c r="G378" s="17" t="s">
        <v>112</v>
      </c>
      <c r="H378" s="18">
        <v>10</v>
      </c>
      <c r="I378" s="17" t="s">
        <v>10</v>
      </c>
      <c r="J378" s="17" t="s">
        <v>154</v>
      </c>
      <c r="K378" s="17" t="s">
        <v>114</v>
      </c>
      <c r="L378" s="19">
        <v>4</v>
      </c>
      <c r="M378" s="24" t="s">
        <v>272</v>
      </c>
    </row>
    <row r="379" spans="1:13">
      <c r="A379" s="58">
        <v>45902</v>
      </c>
      <c r="B379" s="59">
        <v>45697.396527777775</v>
      </c>
      <c r="C379" s="59">
        <v>45697.40625</v>
      </c>
      <c r="D379" s="59">
        <v>9.3634259259259261E-3</v>
      </c>
      <c r="E379" s="16" t="s">
        <v>207</v>
      </c>
      <c r="F379" s="60" t="s">
        <v>304</v>
      </c>
      <c r="G379" s="17" t="s">
        <v>26</v>
      </c>
      <c r="H379" s="64">
        <v>9</v>
      </c>
      <c r="I379" s="17" t="s">
        <v>24</v>
      </c>
      <c r="J379" s="17" t="s">
        <v>60</v>
      </c>
      <c r="K379" s="17" t="s">
        <v>137</v>
      </c>
      <c r="L379" s="19">
        <v>1</v>
      </c>
      <c r="M379" s="24" t="s">
        <v>274</v>
      </c>
    </row>
    <row r="380" spans="1:13">
      <c r="A380" s="58">
        <v>45697</v>
      </c>
      <c r="B380" s="59">
        <v>45697.381944444445</v>
      </c>
      <c r="C380" s="59">
        <v>45697.387499999997</v>
      </c>
      <c r="D380" s="59">
        <v>5.4745370370370373E-3</v>
      </c>
      <c r="E380" s="16" t="s">
        <v>291</v>
      </c>
      <c r="F380" s="14" t="s">
        <v>303</v>
      </c>
      <c r="G380" s="17" t="s">
        <v>69</v>
      </c>
      <c r="H380" s="18">
        <v>5</v>
      </c>
      <c r="I380" s="17" t="s">
        <v>24</v>
      </c>
      <c r="J380" s="17" t="s">
        <v>104</v>
      </c>
      <c r="K380" s="17" t="s">
        <v>251</v>
      </c>
      <c r="L380" s="19">
        <v>3</v>
      </c>
      <c r="M380" s="24" t="s">
        <v>278</v>
      </c>
    </row>
    <row r="381" spans="1:13">
      <c r="A381" s="58">
        <v>45902</v>
      </c>
      <c r="B381" s="59">
        <v>45697.413888888892</v>
      </c>
      <c r="C381" s="59">
        <v>45697.424305555556</v>
      </c>
      <c r="D381" s="59">
        <v>1.0347222222222223E-2</v>
      </c>
      <c r="E381" s="16" t="s">
        <v>291</v>
      </c>
      <c r="F381" s="14" t="s">
        <v>303</v>
      </c>
      <c r="G381" s="17" t="s">
        <v>45</v>
      </c>
      <c r="H381" s="64">
        <v>9</v>
      </c>
      <c r="I381" s="17" t="s">
        <v>10</v>
      </c>
      <c r="J381" s="17" t="s">
        <v>122</v>
      </c>
      <c r="K381" s="17" t="s">
        <v>251</v>
      </c>
      <c r="L381" s="19">
        <v>2</v>
      </c>
      <c r="M381" s="24" t="s">
        <v>280</v>
      </c>
    </row>
    <row r="382" spans="1:13">
      <c r="A382" s="58">
        <v>45839</v>
      </c>
      <c r="B382" s="59">
        <v>0.63214120370370375</v>
      </c>
      <c r="C382" s="59">
        <v>0.63680555555555551</v>
      </c>
      <c r="D382" s="59">
        <v>4.6643518518518518E-3</v>
      </c>
      <c r="E382" s="15" t="s">
        <v>111</v>
      </c>
      <c r="F382" s="60" t="s">
        <v>301</v>
      </c>
      <c r="G382" s="17" t="s">
        <v>139</v>
      </c>
      <c r="H382" s="18">
        <v>6</v>
      </c>
      <c r="I382" s="17" t="s">
        <v>10</v>
      </c>
      <c r="J382" s="17" t="s">
        <v>104</v>
      </c>
      <c r="K382" s="17" t="s">
        <v>114</v>
      </c>
      <c r="L382" s="19">
        <v>3</v>
      </c>
      <c r="M382" s="19" t="s">
        <v>115</v>
      </c>
    </row>
    <row r="383" spans="1:13">
      <c r="A383" s="58">
        <v>45839</v>
      </c>
      <c r="B383" s="59">
        <v>0.58212962962962966</v>
      </c>
      <c r="C383" s="59">
        <v>0.58363425925925927</v>
      </c>
      <c r="D383" s="59">
        <v>1.5046296296296296E-3</v>
      </c>
      <c r="E383" s="15" t="s">
        <v>111</v>
      </c>
      <c r="F383" s="60" t="s">
        <v>301</v>
      </c>
      <c r="G383" s="17" t="s">
        <v>112</v>
      </c>
      <c r="H383" s="18">
        <v>5</v>
      </c>
      <c r="I383" s="17" t="s">
        <v>24</v>
      </c>
      <c r="J383" s="17" t="s">
        <v>187</v>
      </c>
      <c r="K383" s="17" t="s">
        <v>95</v>
      </c>
      <c r="L383" s="19">
        <v>2</v>
      </c>
      <c r="M383" s="19" t="s">
        <v>117</v>
      </c>
    </row>
    <row r="384" spans="1:13">
      <c r="A384" s="58">
        <v>45839</v>
      </c>
      <c r="B384" s="59">
        <v>0.5819212962962963</v>
      </c>
      <c r="C384" s="59">
        <v>0.58328703703703699</v>
      </c>
      <c r="D384" s="59">
        <v>1.3657407407407407E-3</v>
      </c>
      <c r="E384" s="15" t="s">
        <v>118</v>
      </c>
      <c r="F384" s="60" t="s">
        <v>301</v>
      </c>
      <c r="G384" s="17" t="s">
        <v>97</v>
      </c>
      <c r="H384" s="18">
        <v>5</v>
      </c>
      <c r="I384" s="17" t="s">
        <v>24</v>
      </c>
      <c r="J384" s="17" t="s">
        <v>294</v>
      </c>
      <c r="K384" s="17" t="s">
        <v>123</v>
      </c>
      <c r="L384" s="19">
        <v>3</v>
      </c>
      <c r="M384" s="19" t="s">
        <v>120</v>
      </c>
    </row>
    <row r="385" spans="1:13">
      <c r="A385" s="58">
        <v>45839</v>
      </c>
      <c r="B385" s="59">
        <v>0.58171296296296293</v>
      </c>
      <c r="C385" s="59">
        <v>0.583587962962963</v>
      </c>
      <c r="D385" s="59">
        <v>1.8749999999999999E-3</v>
      </c>
      <c r="E385" s="15" t="s">
        <v>121</v>
      </c>
      <c r="F385" s="60" t="s">
        <v>301</v>
      </c>
      <c r="G385" s="17" t="s">
        <v>26</v>
      </c>
      <c r="H385" s="18">
        <v>6</v>
      </c>
      <c r="I385" s="17" t="s">
        <v>24</v>
      </c>
      <c r="J385" s="17" t="s">
        <v>241</v>
      </c>
      <c r="K385" s="17" t="s">
        <v>137</v>
      </c>
      <c r="L385" s="19">
        <v>2</v>
      </c>
      <c r="M385" s="19" t="s">
        <v>124</v>
      </c>
    </row>
    <row r="386" spans="1:13">
      <c r="A386" s="58">
        <v>45839</v>
      </c>
      <c r="B386" s="59">
        <v>0.57942129629629635</v>
      </c>
      <c r="C386" s="59">
        <v>0.59076388888888887</v>
      </c>
      <c r="D386" s="59">
        <v>1.1342592592592593E-2</v>
      </c>
      <c r="E386" s="15" t="s">
        <v>125</v>
      </c>
      <c r="F386" s="60" t="s">
        <v>302</v>
      </c>
      <c r="G386" s="17" t="s">
        <v>51</v>
      </c>
      <c r="H386" s="18">
        <v>6</v>
      </c>
      <c r="I386" s="17" t="s">
        <v>10</v>
      </c>
      <c r="J386" s="17" t="s">
        <v>260</v>
      </c>
      <c r="K386" s="17" t="s">
        <v>137</v>
      </c>
      <c r="L386" s="19">
        <v>1</v>
      </c>
      <c r="M386" s="19" t="s">
        <v>127</v>
      </c>
    </row>
    <row r="387" spans="1:13">
      <c r="A387" s="58">
        <v>45839</v>
      </c>
      <c r="B387" s="59">
        <v>0.57861111111111108</v>
      </c>
      <c r="C387" s="59">
        <v>0.57921296296296299</v>
      </c>
      <c r="D387" s="59">
        <v>6.018518518518519E-4</v>
      </c>
      <c r="E387" s="15" t="s">
        <v>128</v>
      </c>
      <c r="F387" s="60" t="s">
        <v>301</v>
      </c>
      <c r="G387" s="17" t="s">
        <v>112</v>
      </c>
      <c r="H387" s="18">
        <v>8</v>
      </c>
      <c r="I387" s="17" t="s">
        <v>24</v>
      </c>
      <c r="J387" s="17" t="s">
        <v>140</v>
      </c>
      <c r="K387" s="17" t="s">
        <v>137</v>
      </c>
      <c r="L387" s="19">
        <v>2</v>
      </c>
      <c r="M387" s="19" t="s">
        <v>130</v>
      </c>
    </row>
    <row r="388" spans="1:13">
      <c r="A388" s="58">
        <v>45839</v>
      </c>
      <c r="B388" s="59">
        <v>0.57843750000000005</v>
      </c>
      <c r="C388" s="59">
        <v>0.58354166666666663</v>
      </c>
      <c r="D388" s="59">
        <v>5.1041666666666666E-3</v>
      </c>
      <c r="E388" s="15" t="s">
        <v>121</v>
      </c>
      <c r="F388" s="60" t="s">
        <v>301</v>
      </c>
      <c r="G388" s="17" t="s">
        <v>63</v>
      </c>
      <c r="H388" s="18">
        <v>7</v>
      </c>
      <c r="I388" s="17" t="s">
        <v>24</v>
      </c>
      <c r="J388" s="17" t="s">
        <v>179</v>
      </c>
      <c r="K388" s="17" t="s">
        <v>200</v>
      </c>
      <c r="L388" s="19">
        <v>2</v>
      </c>
      <c r="M388" s="19" t="s">
        <v>132</v>
      </c>
    </row>
    <row r="389" spans="1:13">
      <c r="A389" s="58">
        <v>45839</v>
      </c>
      <c r="B389" s="59">
        <v>0.5756944444444444</v>
      </c>
      <c r="C389" s="59">
        <v>0.58368055555555554</v>
      </c>
      <c r="D389" s="59">
        <v>7.9861111111111105E-3</v>
      </c>
      <c r="E389" s="15" t="s">
        <v>133</v>
      </c>
      <c r="F389" s="60" t="s">
        <v>301</v>
      </c>
      <c r="G389" s="17" t="s">
        <v>51</v>
      </c>
      <c r="H389" s="64">
        <v>9</v>
      </c>
      <c r="I389" s="17" t="s">
        <v>10</v>
      </c>
      <c r="J389" s="17" t="s">
        <v>90</v>
      </c>
      <c r="K389" s="17" t="s">
        <v>251</v>
      </c>
      <c r="L389" s="19">
        <v>2</v>
      </c>
      <c r="M389" s="19" t="s">
        <v>135</v>
      </c>
    </row>
    <row r="390" spans="1:13">
      <c r="A390" s="58">
        <v>45839</v>
      </c>
      <c r="B390" s="59">
        <v>0.57543981481481477</v>
      </c>
      <c r="C390" s="59">
        <v>0.58806712962962959</v>
      </c>
      <c r="D390" s="59">
        <v>1.2627314814814815E-2</v>
      </c>
      <c r="E390" s="15" t="s">
        <v>121</v>
      </c>
      <c r="F390" s="60" t="s">
        <v>301</v>
      </c>
      <c r="G390" s="17" t="s">
        <v>9</v>
      </c>
      <c r="H390" s="18">
        <v>6</v>
      </c>
      <c r="I390" s="17" t="s">
        <v>10</v>
      </c>
      <c r="J390" s="17" t="s">
        <v>76</v>
      </c>
      <c r="K390" s="17" t="s">
        <v>9</v>
      </c>
      <c r="L390" s="19">
        <v>2</v>
      </c>
      <c r="M390" s="19" t="s">
        <v>138</v>
      </c>
    </row>
    <row r="391" spans="1:13">
      <c r="A391" s="58">
        <v>45839</v>
      </c>
      <c r="B391" s="59">
        <v>0.57524305555555555</v>
      </c>
      <c r="C391" s="59">
        <v>0.58387731481481486</v>
      </c>
      <c r="D391" s="59">
        <v>8.6342592592592599E-3</v>
      </c>
      <c r="E391" s="15" t="s">
        <v>121</v>
      </c>
      <c r="F391" s="60" t="s">
        <v>301</v>
      </c>
      <c r="G391" s="17" t="s">
        <v>112</v>
      </c>
      <c r="H391" s="64">
        <v>9</v>
      </c>
      <c r="I391" s="17" t="s">
        <v>24</v>
      </c>
      <c r="J391" s="17" t="s">
        <v>58</v>
      </c>
      <c r="K391" s="17" t="s">
        <v>86</v>
      </c>
      <c r="L391" s="19">
        <v>2</v>
      </c>
      <c r="M391" s="19" t="s">
        <v>141</v>
      </c>
    </row>
    <row r="392" spans="1:13">
      <c r="A392" s="58">
        <v>45839</v>
      </c>
      <c r="B392" s="59">
        <v>0.57458333333333333</v>
      </c>
      <c r="C392" s="59">
        <v>0.58322916666666669</v>
      </c>
      <c r="D392" s="59">
        <v>8.6458333333333335E-3</v>
      </c>
      <c r="E392" s="15" t="s">
        <v>121</v>
      </c>
      <c r="F392" s="60" t="s">
        <v>301</v>
      </c>
      <c r="G392" s="17" t="s">
        <v>97</v>
      </c>
      <c r="H392" s="18">
        <v>10</v>
      </c>
      <c r="I392" s="17" t="s">
        <v>10</v>
      </c>
      <c r="J392" s="17" t="s">
        <v>160</v>
      </c>
      <c r="K392" s="17" t="s">
        <v>137</v>
      </c>
      <c r="L392" s="19">
        <v>2</v>
      </c>
      <c r="M392" s="19" t="s">
        <v>143</v>
      </c>
    </row>
    <row r="393" spans="1:13">
      <c r="A393" s="58">
        <v>45839</v>
      </c>
      <c r="B393" s="59">
        <v>0.57415509259259256</v>
      </c>
      <c r="C393" s="59">
        <v>0.58142361111111107</v>
      </c>
      <c r="D393" s="59">
        <v>7.2685185185185188E-3</v>
      </c>
      <c r="E393" s="15" t="s">
        <v>111</v>
      </c>
      <c r="F393" s="60" t="s">
        <v>301</v>
      </c>
      <c r="G393" s="17" t="s">
        <v>51</v>
      </c>
      <c r="H393" s="18">
        <v>10</v>
      </c>
      <c r="I393" s="17" t="s">
        <v>24</v>
      </c>
      <c r="J393" s="17" t="s">
        <v>43</v>
      </c>
      <c r="K393" s="17" t="s">
        <v>102</v>
      </c>
      <c r="L393" s="19">
        <v>3</v>
      </c>
      <c r="M393" s="19" t="s">
        <v>145</v>
      </c>
    </row>
    <row r="394" spans="1:13">
      <c r="A394" s="58">
        <v>45839</v>
      </c>
      <c r="B394" s="59">
        <v>0.5738657407407407</v>
      </c>
      <c r="C394" s="59">
        <v>0.5838888888888889</v>
      </c>
      <c r="D394" s="59">
        <v>1.0023148148148147E-2</v>
      </c>
      <c r="E394" s="15" t="s">
        <v>146</v>
      </c>
      <c r="F394" s="60" t="s">
        <v>302</v>
      </c>
      <c r="G394" s="17" t="s">
        <v>9</v>
      </c>
      <c r="H394" s="18">
        <v>6</v>
      </c>
      <c r="I394" s="17" t="s">
        <v>10</v>
      </c>
      <c r="J394" s="17" t="s">
        <v>41</v>
      </c>
      <c r="K394" s="17" t="s">
        <v>17</v>
      </c>
      <c r="L394" s="19">
        <v>2</v>
      </c>
      <c r="M394" s="19" t="s">
        <v>148</v>
      </c>
    </row>
    <row r="395" spans="1:13">
      <c r="A395" s="58">
        <v>45839</v>
      </c>
      <c r="B395" s="59">
        <v>0.57322916666666668</v>
      </c>
      <c r="C395" s="59">
        <v>0.58616898148148144</v>
      </c>
      <c r="D395" s="59">
        <v>1.2939814814814815E-2</v>
      </c>
      <c r="E395" s="15" t="s">
        <v>149</v>
      </c>
      <c r="F395" s="60" t="s">
        <v>302</v>
      </c>
      <c r="G395" s="17" t="s">
        <v>9</v>
      </c>
      <c r="H395" s="18">
        <v>10</v>
      </c>
      <c r="I395" s="17" t="s">
        <v>24</v>
      </c>
      <c r="J395" s="17" t="s">
        <v>81</v>
      </c>
      <c r="K395" s="17" t="s">
        <v>261</v>
      </c>
      <c r="L395" s="19">
        <v>3</v>
      </c>
      <c r="M395" s="19" t="s">
        <v>151</v>
      </c>
    </row>
    <row r="396" spans="1:13">
      <c r="A396" s="58">
        <v>45839</v>
      </c>
      <c r="B396" s="59">
        <v>0.5727430555555556</v>
      </c>
      <c r="C396" s="59">
        <v>0.58422453703703703</v>
      </c>
      <c r="D396" s="59">
        <v>1.1481481481481481E-2</v>
      </c>
      <c r="E396" s="25" t="s">
        <v>146</v>
      </c>
      <c r="F396" s="60" t="s">
        <v>302</v>
      </c>
      <c r="G396" s="26" t="s">
        <v>97</v>
      </c>
      <c r="H396" s="64">
        <v>9</v>
      </c>
      <c r="I396" s="26" t="s">
        <v>10</v>
      </c>
      <c r="J396" s="26" t="s">
        <v>267</v>
      </c>
      <c r="K396" s="26" t="s">
        <v>12</v>
      </c>
      <c r="L396" s="27">
        <v>1</v>
      </c>
      <c r="M396" s="27" t="s">
        <v>153</v>
      </c>
    </row>
    <row r="397" spans="1:13">
      <c r="A397" s="58">
        <v>45843</v>
      </c>
      <c r="B397" s="59">
        <v>0.38541666666666669</v>
      </c>
      <c r="C397" s="59">
        <v>0.39496527777777779</v>
      </c>
      <c r="D397" s="59">
        <v>9.5486111111111119E-3</v>
      </c>
      <c r="E397" s="25" t="s">
        <v>121</v>
      </c>
      <c r="F397" s="25" t="s">
        <v>301</v>
      </c>
      <c r="G397" s="26" t="s">
        <v>26</v>
      </c>
      <c r="H397" s="18">
        <v>8</v>
      </c>
      <c r="I397" s="26" t="s">
        <v>24</v>
      </c>
      <c r="J397" s="26" t="s">
        <v>317</v>
      </c>
      <c r="K397" s="26" t="s">
        <v>137</v>
      </c>
      <c r="L397" s="27">
        <v>2</v>
      </c>
      <c r="M397" s="19" t="s">
        <v>130</v>
      </c>
    </row>
    <row r="398" spans="1:13">
      <c r="A398" s="58">
        <v>45850</v>
      </c>
      <c r="B398" s="59">
        <v>0.4375</v>
      </c>
      <c r="C398" s="59">
        <v>0.44618055555555558</v>
      </c>
      <c r="D398" s="59">
        <v>8.6805555555555559E-3</v>
      </c>
      <c r="E398" s="15" t="s">
        <v>159</v>
      </c>
      <c r="F398" s="15" t="s">
        <v>313</v>
      </c>
      <c r="G398" s="17" t="s">
        <v>45</v>
      </c>
      <c r="H398" s="18">
        <v>7</v>
      </c>
      <c r="I398" s="17" t="s">
        <v>24</v>
      </c>
      <c r="J398" s="17" t="s">
        <v>319</v>
      </c>
      <c r="K398" s="17" t="s">
        <v>9</v>
      </c>
      <c r="L398" s="19">
        <v>1</v>
      </c>
      <c r="M398" s="19" t="s">
        <v>132</v>
      </c>
    </row>
    <row r="399" spans="1:13">
      <c r="A399" s="58">
        <v>45856</v>
      </c>
      <c r="B399" s="59">
        <v>0.48958333333333331</v>
      </c>
      <c r="C399" s="59">
        <v>0.49953703703703706</v>
      </c>
      <c r="D399" s="59">
        <v>9.9537037037037042E-3</v>
      </c>
      <c r="E399" s="15" t="s">
        <v>149</v>
      </c>
      <c r="F399" s="15" t="s">
        <v>302</v>
      </c>
      <c r="G399" s="17" t="s">
        <v>139</v>
      </c>
      <c r="H399" s="64">
        <v>9</v>
      </c>
      <c r="I399" s="17" t="s">
        <v>24</v>
      </c>
      <c r="J399" s="17" t="s">
        <v>320</v>
      </c>
      <c r="K399" s="17" t="s">
        <v>114</v>
      </c>
      <c r="L399" s="19">
        <v>3</v>
      </c>
      <c r="M399" s="19" t="s">
        <v>135</v>
      </c>
    </row>
    <row r="400" spans="1:13">
      <c r="A400" s="58">
        <v>45860</v>
      </c>
      <c r="B400" s="59">
        <v>0.34722222222222221</v>
      </c>
      <c r="C400" s="59">
        <v>0.35781249999999998</v>
      </c>
      <c r="D400" s="59">
        <v>1.0590277777777778E-2</v>
      </c>
      <c r="E400" s="15" t="s">
        <v>125</v>
      </c>
      <c r="F400" s="15" t="s">
        <v>302</v>
      </c>
      <c r="G400" s="17" t="s">
        <v>49</v>
      </c>
      <c r="H400" s="18">
        <v>6</v>
      </c>
      <c r="I400" s="17" t="s">
        <v>24</v>
      </c>
      <c r="J400" s="17" t="s">
        <v>322</v>
      </c>
      <c r="K400" s="17" t="s">
        <v>323</v>
      </c>
      <c r="L400" s="19">
        <v>4</v>
      </c>
      <c r="M400" s="19" t="s">
        <v>138</v>
      </c>
    </row>
    <row r="401" spans="1:13">
      <c r="A401" s="58">
        <v>45846</v>
      </c>
      <c r="B401" s="59">
        <v>0.54861111111111116</v>
      </c>
      <c r="C401" s="59">
        <v>0.5561342592592593</v>
      </c>
      <c r="D401" s="59">
        <v>7.5231481481481477E-3</v>
      </c>
      <c r="E401" s="15" t="s">
        <v>193</v>
      </c>
      <c r="F401" s="15" t="s">
        <v>304</v>
      </c>
      <c r="G401" s="17" t="s">
        <v>26</v>
      </c>
      <c r="H401" s="18" t="s">
        <v>324</v>
      </c>
      <c r="I401" s="17" t="s">
        <v>10</v>
      </c>
      <c r="J401" s="17" t="s">
        <v>325</v>
      </c>
      <c r="K401" s="17" t="s">
        <v>114</v>
      </c>
      <c r="L401" s="19">
        <v>2</v>
      </c>
      <c r="M401" s="19" t="s">
        <v>141</v>
      </c>
    </row>
    <row r="402" spans="1:13">
      <c r="A402" s="58">
        <v>45872</v>
      </c>
      <c r="B402" s="59">
        <v>0.375</v>
      </c>
      <c r="C402" s="59">
        <v>0.38657407407407407</v>
      </c>
      <c r="D402" s="59">
        <v>1.1574074074074073E-2</v>
      </c>
      <c r="E402" s="15" t="s">
        <v>204</v>
      </c>
      <c r="F402" s="15" t="s">
        <v>306</v>
      </c>
      <c r="G402" s="17" t="s">
        <v>45</v>
      </c>
      <c r="H402" s="18">
        <v>8</v>
      </c>
      <c r="I402" s="17" t="s">
        <v>24</v>
      </c>
      <c r="J402" s="17" t="s">
        <v>326</v>
      </c>
      <c r="K402" s="17" t="s">
        <v>51</v>
      </c>
      <c r="L402" s="19">
        <v>1</v>
      </c>
      <c r="M402" s="19" t="s">
        <v>143</v>
      </c>
    </row>
    <row r="403" spans="1:13">
      <c r="A403" s="58">
        <v>45883</v>
      </c>
      <c r="B403" s="59">
        <v>0.42708333333333331</v>
      </c>
      <c r="C403" s="59">
        <v>0.4357638888888889</v>
      </c>
      <c r="D403" s="59">
        <v>8.6805555555555559E-3</v>
      </c>
      <c r="E403" s="15" t="s">
        <v>146</v>
      </c>
      <c r="F403" s="15" t="s">
        <v>302</v>
      </c>
      <c r="G403" s="17" t="s">
        <v>63</v>
      </c>
      <c r="H403" s="18">
        <v>7</v>
      </c>
      <c r="I403" s="17" t="s">
        <v>24</v>
      </c>
      <c r="J403" s="17" t="s">
        <v>327</v>
      </c>
      <c r="K403" s="17" t="s">
        <v>137</v>
      </c>
      <c r="L403" s="19">
        <v>3</v>
      </c>
      <c r="M403" s="19" t="s">
        <v>145</v>
      </c>
    </row>
    <row r="404" spans="1:13">
      <c r="A404" s="58">
        <v>45889</v>
      </c>
      <c r="B404" s="59">
        <v>0.47916666666666669</v>
      </c>
      <c r="C404" s="59">
        <v>0.49050925925925926</v>
      </c>
      <c r="D404" s="59">
        <v>1.1342592592592593E-2</v>
      </c>
      <c r="E404" s="15" t="s">
        <v>156</v>
      </c>
      <c r="F404" s="15" t="s">
        <v>305</v>
      </c>
      <c r="G404" s="17" t="s">
        <v>97</v>
      </c>
      <c r="H404" s="64">
        <v>9</v>
      </c>
      <c r="I404" s="17" t="s">
        <v>24</v>
      </c>
      <c r="J404" s="17" t="s">
        <v>328</v>
      </c>
      <c r="K404" s="17" t="s">
        <v>51</v>
      </c>
      <c r="L404" s="19">
        <v>2</v>
      </c>
      <c r="M404" s="19" t="s">
        <v>148</v>
      </c>
    </row>
    <row r="405" spans="1:13">
      <c r="A405" s="58">
        <v>45876</v>
      </c>
      <c r="B405" s="59">
        <v>0.36458333333333331</v>
      </c>
      <c r="C405" s="59">
        <v>0.3737847222222222</v>
      </c>
      <c r="D405" s="59">
        <v>9.2013888888888892E-3</v>
      </c>
      <c r="E405" s="15" t="s">
        <v>209</v>
      </c>
      <c r="F405" s="15" t="s">
        <v>303</v>
      </c>
      <c r="G405" s="17" t="s">
        <v>69</v>
      </c>
      <c r="H405" s="18">
        <v>6</v>
      </c>
      <c r="I405" s="17" t="s">
        <v>24</v>
      </c>
      <c r="J405" s="17" t="s">
        <v>329</v>
      </c>
      <c r="K405" s="17" t="s">
        <v>17</v>
      </c>
      <c r="L405" s="19">
        <v>1</v>
      </c>
      <c r="M405" s="19" t="s">
        <v>151</v>
      </c>
    </row>
    <row r="406" spans="1:13">
      <c r="A406" s="58">
        <v>45894</v>
      </c>
      <c r="B406" s="59">
        <v>0.5</v>
      </c>
      <c r="C406" s="59">
        <v>0.5102430555555556</v>
      </c>
      <c r="D406" s="59">
        <v>1.0243055555555556E-2</v>
      </c>
      <c r="E406" s="15" t="s">
        <v>222</v>
      </c>
      <c r="F406" s="15" t="s">
        <v>309</v>
      </c>
      <c r="G406" s="17" t="s">
        <v>330</v>
      </c>
      <c r="H406" s="18">
        <v>8</v>
      </c>
      <c r="I406" s="17" t="s">
        <v>24</v>
      </c>
      <c r="J406" s="17" t="s">
        <v>331</v>
      </c>
      <c r="K406" s="17" t="s">
        <v>123</v>
      </c>
      <c r="L406" s="19">
        <v>4</v>
      </c>
      <c r="M406" s="27" t="s">
        <v>153</v>
      </c>
    </row>
    <row r="407" spans="1:13">
      <c r="A407" s="58">
        <v>45902</v>
      </c>
      <c r="B407" s="59">
        <v>0.39583333333333331</v>
      </c>
      <c r="C407" s="59">
        <v>0.40509259259259262</v>
      </c>
      <c r="D407" s="59">
        <v>9.2592592592592587E-3</v>
      </c>
      <c r="E407" s="15" t="s">
        <v>212</v>
      </c>
      <c r="F407" s="15" t="s">
        <v>308</v>
      </c>
      <c r="G407" s="17" t="s">
        <v>78</v>
      </c>
      <c r="H407" s="18">
        <v>7</v>
      </c>
      <c r="I407" s="17" t="s">
        <v>24</v>
      </c>
      <c r="J407" s="17" t="s">
        <v>332</v>
      </c>
      <c r="K407" s="17" t="s">
        <v>137</v>
      </c>
      <c r="L407" s="19">
        <v>2</v>
      </c>
      <c r="M407" s="19" t="s">
        <v>130</v>
      </c>
    </row>
    <row r="408" spans="1:13">
      <c r="A408" s="58">
        <v>45910</v>
      </c>
      <c r="B408" s="59">
        <v>0.44791666666666669</v>
      </c>
      <c r="C408" s="59">
        <v>0.45821759259259259</v>
      </c>
      <c r="D408" s="59">
        <v>1.0300925925925925E-2</v>
      </c>
      <c r="E408" s="15" t="s">
        <v>333</v>
      </c>
      <c r="F408" s="15" t="s">
        <v>313</v>
      </c>
      <c r="G408" s="17" t="s">
        <v>334</v>
      </c>
      <c r="H408" s="64">
        <v>9</v>
      </c>
      <c r="I408" s="17" t="s">
        <v>24</v>
      </c>
      <c r="J408" s="17" t="s">
        <v>319</v>
      </c>
      <c r="K408" s="17" t="s">
        <v>9</v>
      </c>
      <c r="L408" s="19">
        <v>1</v>
      </c>
      <c r="M408" s="19" t="s">
        <v>132</v>
      </c>
    </row>
    <row r="409" spans="1:13">
      <c r="A409" s="58">
        <v>45916</v>
      </c>
      <c r="B409" s="59">
        <v>0.47222222222222221</v>
      </c>
      <c r="C409" s="59">
        <v>0.48420138888888886</v>
      </c>
      <c r="D409" s="59">
        <v>1.1979166666666667E-2</v>
      </c>
      <c r="E409" s="15" t="s">
        <v>287</v>
      </c>
      <c r="F409" s="15" t="s">
        <v>313</v>
      </c>
      <c r="G409" s="17" t="s">
        <v>335</v>
      </c>
      <c r="H409" s="18" t="s">
        <v>324</v>
      </c>
      <c r="I409" s="17" t="s">
        <v>24</v>
      </c>
      <c r="J409" s="17" t="s">
        <v>336</v>
      </c>
      <c r="K409" s="17" t="s">
        <v>102</v>
      </c>
      <c r="L409" s="19">
        <v>3</v>
      </c>
      <c r="M409" s="19" t="s">
        <v>135</v>
      </c>
    </row>
    <row r="410" spans="1:13">
      <c r="A410" s="58">
        <v>45923</v>
      </c>
      <c r="B410" s="59">
        <v>0.34375</v>
      </c>
      <c r="C410" s="59">
        <v>0.35185185185185186</v>
      </c>
      <c r="D410" s="59">
        <v>8.1018518518518514E-3</v>
      </c>
      <c r="E410" s="15" t="s">
        <v>128</v>
      </c>
      <c r="F410" s="15" t="s">
        <v>301</v>
      </c>
      <c r="G410" s="17" t="s">
        <v>194</v>
      </c>
      <c r="H410" s="18">
        <v>6</v>
      </c>
      <c r="I410" s="17" t="s">
        <v>10</v>
      </c>
      <c r="J410" s="17" t="s">
        <v>337</v>
      </c>
      <c r="K410" s="17" t="s">
        <v>114</v>
      </c>
      <c r="L410" s="19">
        <v>4</v>
      </c>
      <c r="M410" s="19" t="s">
        <v>138</v>
      </c>
    </row>
    <row r="411" spans="1:13">
      <c r="A411" s="58">
        <v>45844</v>
      </c>
      <c r="B411" s="59">
        <v>0.55902777777777779</v>
      </c>
      <c r="C411" s="59">
        <v>0.56840277777777781</v>
      </c>
      <c r="D411" s="59">
        <v>9.3749999999999997E-3</v>
      </c>
      <c r="E411" s="15" t="s">
        <v>170</v>
      </c>
      <c r="F411" s="15" t="s">
        <v>302</v>
      </c>
      <c r="G411" s="17" t="s">
        <v>45</v>
      </c>
      <c r="H411" s="18">
        <v>8</v>
      </c>
      <c r="I411" s="17" t="s">
        <v>24</v>
      </c>
      <c r="J411" s="17" t="s">
        <v>338</v>
      </c>
      <c r="K411" s="17" t="s">
        <v>123</v>
      </c>
      <c r="L411" s="19">
        <v>2</v>
      </c>
      <c r="M411" s="19" t="s">
        <v>141</v>
      </c>
    </row>
    <row r="412" spans="1:13">
      <c r="A412" s="58">
        <v>45853</v>
      </c>
      <c r="B412" s="59">
        <v>0.40972222222222221</v>
      </c>
      <c r="C412" s="59">
        <v>0.4206597222222222</v>
      </c>
      <c r="D412" s="59">
        <v>1.0937499999999999E-2</v>
      </c>
      <c r="E412" s="15" t="s">
        <v>133</v>
      </c>
      <c r="F412" s="15" t="s">
        <v>301</v>
      </c>
      <c r="G412" s="17" t="s">
        <v>26</v>
      </c>
      <c r="H412" s="18">
        <v>7</v>
      </c>
      <c r="I412" s="17" t="s">
        <v>24</v>
      </c>
      <c r="J412" s="17" t="s">
        <v>339</v>
      </c>
      <c r="K412" s="17" t="s">
        <v>261</v>
      </c>
      <c r="L412" s="19">
        <v>3</v>
      </c>
      <c r="M412" s="19" t="s">
        <v>143</v>
      </c>
    </row>
    <row r="413" spans="1:13">
      <c r="A413" s="58">
        <v>45862</v>
      </c>
      <c r="B413" s="59">
        <v>0.43055555555555558</v>
      </c>
      <c r="C413" s="59">
        <v>0.43842592592592594</v>
      </c>
      <c r="D413" s="59">
        <v>7.8703703703703696E-3</v>
      </c>
      <c r="E413" s="15" t="s">
        <v>207</v>
      </c>
      <c r="F413" s="15" t="s">
        <v>304</v>
      </c>
      <c r="G413" s="17" t="s">
        <v>112</v>
      </c>
      <c r="H413" s="64">
        <v>9</v>
      </c>
      <c r="I413" s="17" t="s">
        <v>24</v>
      </c>
      <c r="J413" s="17" t="s">
        <v>322</v>
      </c>
      <c r="K413" s="17" t="s">
        <v>323</v>
      </c>
      <c r="L413" s="19">
        <v>1</v>
      </c>
      <c r="M413" s="19" t="s">
        <v>145</v>
      </c>
    </row>
    <row r="414" spans="1:13">
      <c r="A414" s="58">
        <v>45866</v>
      </c>
      <c r="B414" s="59">
        <v>0.46180555555555558</v>
      </c>
      <c r="C414" s="59">
        <v>0.47349537037037037</v>
      </c>
      <c r="D414" s="59">
        <v>1.1689814814814814E-2</v>
      </c>
      <c r="E414" s="15" t="s">
        <v>118</v>
      </c>
      <c r="F414" s="15" t="s">
        <v>301</v>
      </c>
      <c r="G414" s="17" t="s">
        <v>247</v>
      </c>
      <c r="H414" s="18">
        <v>6</v>
      </c>
      <c r="I414" s="17" t="s">
        <v>24</v>
      </c>
      <c r="J414" s="17" t="s">
        <v>320</v>
      </c>
      <c r="K414" s="17" t="s">
        <v>51</v>
      </c>
      <c r="L414" s="19">
        <v>2</v>
      </c>
      <c r="M414" s="19" t="s">
        <v>148</v>
      </c>
    </row>
    <row r="415" spans="1:13">
      <c r="A415" s="58">
        <v>45874</v>
      </c>
      <c r="B415" s="59">
        <v>0.35416666666666669</v>
      </c>
      <c r="C415" s="59">
        <v>0.36498842592592595</v>
      </c>
      <c r="D415" s="59">
        <v>1.0821759259259258E-2</v>
      </c>
      <c r="E415" s="15" t="s">
        <v>340</v>
      </c>
      <c r="F415" s="15" t="s">
        <v>310</v>
      </c>
      <c r="G415" s="17" t="s">
        <v>9</v>
      </c>
      <c r="H415" s="18" t="s">
        <v>324</v>
      </c>
      <c r="I415" s="17" t="s">
        <v>10</v>
      </c>
      <c r="J415" s="17" t="s">
        <v>325</v>
      </c>
      <c r="K415" s="17" t="s">
        <v>56</v>
      </c>
      <c r="L415" s="19">
        <v>4</v>
      </c>
      <c r="M415" s="19" t="s">
        <v>151</v>
      </c>
    </row>
    <row r="416" spans="1:13">
      <c r="A416" s="58">
        <v>45881</v>
      </c>
      <c r="B416" s="59">
        <v>0.52777777777777779</v>
      </c>
      <c r="C416" s="59">
        <v>0.53767361111111112</v>
      </c>
      <c r="D416" s="59">
        <v>9.8958333333333329E-3</v>
      </c>
      <c r="E416" s="15" t="s">
        <v>111</v>
      </c>
      <c r="F416" s="15" t="s">
        <v>301</v>
      </c>
      <c r="G416" s="17" t="s">
        <v>26</v>
      </c>
      <c r="H416" s="18">
        <v>8</v>
      </c>
      <c r="I416" s="17" t="s">
        <v>24</v>
      </c>
      <c r="J416" s="17" t="s">
        <v>326</v>
      </c>
      <c r="K416" s="17" t="s">
        <v>114</v>
      </c>
      <c r="L416" s="19">
        <v>1</v>
      </c>
      <c r="M416" s="27" t="s">
        <v>153</v>
      </c>
    </row>
    <row r="417" spans="1:13">
      <c r="A417" s="58">
        <v>45887</v>
      </c>
      <c r="B417" s="59">
        <v>0.38541666666666669</v>
      </c>
      <c r="C417" s="59">
        <v>0.39490740740740743</v>
      </c>
      <c r="D417" s="59">
        <v>9.4907407407407406E-3</v>
      </c>
      <c r="E417" s="15" t="s">
        <v>341</v>
      </c>
      <c r="F417" s="15" t="s">
        <v>312</v>
      </c>
      <c r="G417" s="17" t="s">
        <v>45</v>
      </c>
      <c r="H417" s="18">
        <v>7</v>
      </c>
      <c r="I417" s="17" t="s">
        <v>24</v>
      </c>
      <c r="J417" s="17" t="s">
        <v>342</v>
      </c>
      <c r="K417" s="17" t="s">
        <v>137</v>
      </c>
      <c r="L417" s="19">
        <v>3</v>
      </c>
      <c r="M417" s="19" t="s">
        <v>130</v>
      </c>
    </row>
    <row r="418" spans="1:13">
      <c r="A418" s="58">
        <v>45895</v>
      </c>
      <c r="B418" s="59">
        <v>0.44097222222222221</v>
      </c>
      <c r="C418" s="59">
        <v>0.45023148148148145</v>
      </c>
      <c r="D418" s="59">
        <v>9.2592592592592587E-3</v>
      </c>
      <c r="E418" s="15" t="s">
        <v>288</v>
      </c>
      <c r="F418" s="15" t="s">
        <v>301</v>
      </c>
      <c r="G418" s="17" t="s">
        <v>343</v>
      </c>
      <c r="H418" s="64">
        <v>9</v>
      </c>
      <c r="I418" s="17" t="s">
        <v>24</v>
      </c>
      <c r="J418" s="17" t="s">
        <v>329</v>
      </c>
      <c r="K418" s="17" t="s">
        <v>17</v>
      </c>
      <c r="L418" s="19">
        <v>2</v>
      </c>
      <c r="M418" s="19" t="s">
        <v>132</v>
      </c>
    </row>
    <row r="419" spans="1:13">
      <c r="A419" s="58">
        <v>45904</v>
      </c>
      <c r="B419" s="59">
        <v>0.49305555555555558</v>
      </c>
      <c r="C419" s="59">
        <v>0.50451388888888893</v>
      </c>
      <c r="D419" s="59">
        <v>1.1458333333333333E-2</v>
      </c>
      <c r="E419" s="15" t="s">
        <v>289</v>
      </c>
      <c r="F419" s="15" t="s">
        <v>312</v>
      </c>
      <c r="G419" s="17" t="s">
        <v>344</v>
      </c>
      <c r="H419" s="18">
        <v>6</v>
      </c>
      <c r="I419" s="17" t="s">
        <v>24</v>
      </c>
      <c r="J419" s="17" t="s">
        <v>331</v>
      </c>
      <c r="K419" s="17" t="s">
        <v>123</v>
      </c>
      <c r="L419" s="19">
        <v>1</v>
      </c>
      <c r="M419" s="19" t="s">
        <v>135</v>
      </c>
    </row>
    <row r="420" spans="1:13">
      <c r="A420" s="58">
        <v>45911</v>
      </c>
      <c r="B420" s="59">
        <v>0.35069444444444442</v>
      </c>
      <c r="C420" s="59">
        <v>0.36093750000000002</v>
      </c>
      <c r="D420" s="59">
        <v>1.0243055555555556E-2</v>
      </c>
      <c r="E420" s="15" t="s">
        <v>290</v>
      </c>
      <c r="F420" s="15" t="s">
        <v>306</v>
      </c>
      <c r="G420" s="17" t="s">
        <v>139</v>
      </c>
      <c r="H420" s="18">
        <v>8</v>
      </c>
      <c r="I420" s="17" t="s">
        <v>24</v>
      </c>
      <c r="J420" s="17" t="s">
        <v>328</v>
      </c>
      <c r="K420" s="17" t="s">
        <v>51</v>
      </c>
      <c r="L420" s="19">
        <v>4</v>
      </c>
      <c r="M420" s="19" t="s">
        <v>138</v>
      </c>
    </row>
    <row r="421" spans="1:13">
      <c r="A421" s="58">
        <v>45919</v>
      </c>
      <c r="B421" s="59">
        <v>0.54166666666666663</v>
      </c>
      <c r="C421" s="59">
        <v>0.5502893518518519</v>
      </c>
      <c r="D421" s="59">
        <v>8.6226851851851846E-3</v>
      </c>
      <c r="E421" s="15" t="s">
        <v>282</v>
      </c>
      <c r="F421" s="15" t="s">
        <v>302</v>
      </c>
      <c r="G421" s="17" t="s">
        <v>26</v>
      </c>
      <c r="H421" s="18">
        <v>7</v>
      </c>
      <c r="I421" s="17" t="s">
        <v>24</v>
      </c>
      <c r="J421" s="17" t="s">
        <v>345</v>
      </c>
      <c r="K421" s="17" t="s">
        <v>137</v>
      </c>
      <c r="L421" s="19">
        <v>2</v>
      </c>
      <c r="M421" s="19" t="s">
        <v>141</v>
      </c>
    </row>
    <row r="422" spans="1:13">
      <c r="A422" s="58">
        <v>45847</v>
      </c>
      <c r="B422" s="59">
        <v>0.40277777777777779</v>
      </c>
      <c r="C422" s="59">
        <v>0.41354166666666664</v>
      </c>
      <c r="D422" s="59">
        <v>1.0763888888888889E-2</v>
      </c>
      <c r="E422" s="15" t="s">
        <v>218</v>
      </c>
      <c r="F422" s="15" t="s">
        <v>304</v>
      </c>
      <c r="G422" s="17" t="s">
        <v>45</v>
      </c>
      <c r="H422" s="64">
        <v>9</v>
      </c>
      <c r="I422" s="17" t="s">
        <v>24</v>
      </c>
      <c r="J422" s="17" t="s">
        <v>319</v>
      </c>
      <c r="K422" s="17" t="s">
        <v>9</v>
      </c>
      <c r="L422" s="19">
        <v>1</v>
      </c>
      <c r="M422" s="19" t="s">
        <v>143</v>
      </c>
    </row>
    <row r="423" spans="1:13">
      <c r="A423" s="58">
        <v>45855</v>
      </c>
      <c r="B423" s="59">
        <v>0.4548611111111111</v>
      </c>
      <c r="C423" s="59">
        <v>0.46342592592592591</v>
      </c>
      <c r="D423" s="59">
        <v>8.564814814814815E-3</v>
      </c>
      <c r="E423" s="15" t="s">
        <v>281</v>
      </c>
      <c r="F423" s="15" t="s">
        <v>311</v>
      </c>
      <c r="G423" s="17" t="s">
        <v>97</v>
      </c>
      <c r="H423" s="18" t="s">
        <v>324</v>
      </c>
      <c r="I423" s="17" t="s">
        <v>24</v>
      </c>
      <c r="J423" s="17" t="s">
        <v>336</v>
      </c>
      <c r="K423" s="17" t="s">
        <v>47</v>
      </c>
      <c r="L423" s="19">
        <v>3</v>
      </c>
      <c r="M423" s="19" t="s">
        <v>145</v>
      </c>
    </row>
    <row r="424" spans="1:13">
      <c r="A424" s="58">
        <v>45863</v>
      </c>
      <c r="B424" s="59">
        <v>0.47916666666666669</v>
      </c>
      <c r="C424" s="59">
        <v>0.49085648148148148</v>
      </c>
      <c r="D424" s="59">
        <v>1.1689814814814814E-2</v>
      </c>
      <c r="E424" s="15" t="s">
        <v>346</v>
      </c>
      <c r="F424" s="15" t="s">
        <v>302</v>
      </c>
      <c r="G424" s="17" t="s">
        <v>49</v>
      </c>
      <c r="H424" s="18">
        <v>6</v>
      </c>
      <c r="I424" s="17" t="s">
        <v>10</v>
      </c>
      <c r="J424" s="17" t="s">
        <v>347</v>
      </c>
      <c r="K424" s="17" t="s">
        <v>114</v>
      </c>
      <c r="L424" s="19">
        <v>4</v>
      </c>
      <c r="M424" s="19" t="s">
        <v>148</v>
      </c>
    </row>
    <row r="425" spans="1:13">
      <c r="A425" s="58">
        <v>45868</v>
      </c>
      <c r="B425" s="59">
        <v>0.34027777777777779</v>
      </c>
      <c r="C425" s="59">
        <v>0.34832175925925923</v>
      </c>
      <c r="D425" s="59">
        <v>8.0439814814814818E-3</v>
      </c>
      <c r="E425" s="15" t="s">
        <v>348</v>
      </c>
      <c r="F425" s="15" t="s">
        <v>303</v>
      </c>
      <c r="G425" s="17" t="s">
        <v>330</v>
      </c>
      <c r="H425" s="18">
        <v>8</v>
      </c>
      <c r="I425" s="17" t="s">
        <v>24</v>
      </c>
      <c r="J425" s="17" t="s">
        <v>338</v>
      </c>
      <c r="K425" s="17" t="s">
        <v>123</v>
      </c>
      <c r="L425" s="19">
        <v>2</v>
      </c>
      <c r="M425" s="19" t="s">
        <v>151</v>
      </c>
    </row>
    <row r="426" spans="1:13">
      <c r="A426" s="58">
        <v>45870</v>
      </c>
      <c r="B426" s="59">
        <v>0.51041666666666663</v>
      </c>
      <c r="C426" s="59">
        <v>0.52129629629629626</v>
      </c>
      <c r="D426" s="59">
        <v>1.087962962962963E-2</v>
      </c>
      <c r="E426" s="15" t="s">
        <v>213</v>
      </c>
      <c r="F426" s="15" t="s">
        <v>301</v>
      </c>
      <c r="G426" s="17" t="s">
        <v>112</v>
      </c>
      <c r="H426" s="18">
        <v>7</v>
      </c>
      <c r="I426" s="17" t="s">
        <v>24</v>
      </c>
      <c r="J426" s="17" t="s">
        <v>349</v>
      </c>
      <c r="K426" s="17" t="s">
        <v>261</v>
      </c>
      <c r="L426" s="19">
        <v>1</v>
      </c>
      <c r="M426" s="27" t="s">
        <v>153</v>
      </c>
    </row>
    <row r="427" spans="1:13">
      <c r="A427" s="58">
        <v>45878</v>
      </c>
      <c r="B427" s="59">
        <v>0.3923611111111111</v>
      </c>
      <c r="C427" s="59">
        <v>0.40156249999999999</v>
      </c>
      <c r="D427" s="59">
        <v>9.2013888888888892E-3</v>
      </c>
      <c r="E427" s="15" t="s">
        <v>350</v>
      </c>
      <c r="F427" s="15" t="s">
        <v>313</v>
      </c>
      <c r="G427" s="17" t="s">
        <v>26</v>
      </c>
      <c r="H427" s="64">
        <v>9</v>
      </c>
      <c r="I427" s="17" t="s">
        <v>24</v>
      </c>
      <c r="J427" s="17" t="s">
        <v>322</v>
      </c>
      <c r="K427" s="17" t="s">
        <v>323</v>
      </c>
      <c r="L427" s="19">
        <v>3</v>
      </c>
      <c r="M427" s="19" t="s">
        <v>130</v>
      </c>
    </row>
    <row r="428" spans="1:13">
      <c r="A428" s="58">
        <v>45885</v>
      </c>
      <c r="B428" s="59">
        <v>0.44444444444444442</v>
      </c>
      <c r="C428" s="59">
        <v>0.45405092592592594</v>
      </c>
      <c r="D428" s="59">
        <v>9.6064814814814815E-3</v>
      </c>
      <c r="E428" s="15" t="s">
        <v>121</v>
      </c>
      <c r="F428" s="15" t="s">
        <v>301</v>
      </c>
      <c r="G428" s="17" t="s">
        <v>45</v>
      </c>
      <c r="H428" s="18">
        <v>6</v>
      </c>
      <c r="I428" s="17" t="s">
        <v>24</v>
      </c>
      <c r="J428" s="17" t="s">
        <v>320</v>
      </c>
      <c r="K428" s="17" t="s">
        <v>51</v>
      </c>
      <c r="L428" s="19">
        <v>2</v>
      </c>
      <c r="M428" s="19" t="s">
        <v>132</v>
      </c>
    </row>
    <row r="429" spans="1:13">
      <c r="A429" s="58">
        <v>45892</v>
      </c>
      <c r="B429" s="59">
        <v>0.46875</v>
      </c>
      <c r="C429" s="59">
        <v>0.48009259259259257</v>
      </c>
      <c r="D429" s="59">
        <v>1.1342592592592593E-2</v>
      </c>
      <c r="E429" s="15" t="s">
        <v>159</v>
      </c>
      <c r="F429" s="15" t="s">
        <v>313</v>
      </c>
      <c r="G429" s="17" t="s">
        <v>63</v>
      </c>
      <c r="H429" s="18">
        <v>8</v>
      </c>
      <c r="I429" s="17" t="s">
        <v>24</v>
      </c>
      <c r="J429" s="17" t="s">
        <v>325</v>
      </c>
      <c r="K429" s="17" t="s">
        <v>56</v>
      </c>
      <c r="L429" s="19">
        <v>4</v>
      </c>
      <c r="M429" s="19" t="s">
        <v>135</v>
      </c>
    </row>
    <row r="430" spans="1:13">
      <c r="A430" s="58">
        <v>45901</v>
      </c>
      <c r="B430" s="59">
        <v>0.36805555555555558</v>
      </c>
      <c r="C430" s="59">
        <v>0.37812499999999999</v>
      </c>
      <c r="D430" s="59">
        <v>1.0069444444444445E-2</v>
      </c>
      <c r="E430" s="15" t="s">
        <v>149</v>
      </c>
      <c r="F430" s="15" t="s">
        <v>302</v>
      </c>
      <c r="G430" s="17" t="s">
        <v>194</v>
      </c>
      <c r="H430" s="18" t="s">
        <v>324</v>
      </c>
      <c r="I430" s="17" t="s">
        <v>10</v>
      </c>
      <c r="J430" s="17" t="s">
        <v>326</v>
      </c>
      <c r="K430" s="17" t="s">
        <v>114</v>
      </c>
      <c r="L430" s="19">
        <v>1</v>
      </c>
      <c r="M430" s="19" t="s">
        <v>138</v>
      </c>
    </row>
    <row r="431" spans="1:13">
      <c r="A431" s="58">
        <v>45908</v>
      </c>
      <c r="B431" s="59">
        <v>0.55555555555555558</v>
      </c>
      <c r="C431" s="59">
        <v>0.56510416666666663</v>
      </c>
      <c r="D431" s="59">
        <v>9.5486111111111119E-3</v>
      </c>
      <c r="E431" s="15" t="s">
        <v>125</v>
      </c>
      <c r="F431" s="15" t="s">
        <v>302</v>
      </c>
      <c r="G431" s="17" t="s">
        <v>69</v>
      </c>
      <c r="H431" s="18">
        <v>7</v>
      </c>
      <c r="I431" s="17" t="s">
        <v>24</v>
      </c>
      <c r="J431" s="17" t="s">
        <v>351</v>
      </c>
      <c r="K431" s="17" t="s">
        <v>137</v>
      </c>
      <c r="L431" s="19">
        <v>3</v>
      </c>
      <c r="M431" s="19" t="s">
        <v>141</v>
      </c>
    </row>
    <row r="432" spans="1:13">
      <c r="A432" s="58">
        <v>45915</v>
      </c>
      <c r="B432" s="59">
        <v>0.37847222222222221</v>
      </c>
      <c r="C432" s="59">
        <v>0.39045138888888886</v>
      </c>
      <c r="D432" s="59">
        <v>1.1979166666666667E-2</v>
      </c>
      <c r="E432" s="15" t="s">
        <v>193</v>
      </c>
      <c r="F432" s="15" t="s">
        <v>304</v>
      </c>
      <c r="G432" s="17" t="s">
        <v>334</v>
      </c>
      <c r="H432" s="64">
        <v>9</v>
      </c>
      <c r="I432" s="17" t="s">
        <v>24</v>
      </c>
      <c r="J432" s="17" t="s">
        <v>329</v>
      </c>
      <c r="K432" s="17" t="s">
        <v>17</v>
      </c>
      <c r="L432" s="19">
        <v>2</v>
      </c>
      <c r="M432" s="19" t="s">
        <v>143</v>
      </c>
    </row>
    <row r="433" spans="1:13">
      <c r="A433" s="58">
        <v>45922</v>
      </c>
      <c r="B433" s="59">
        <v>0.43402777777777779</v>
      </c>
      <c r="C433" s="59">
        <v>0.44293981481481481</v>
      </c>
      <c r="D433" s="59">
        <v>8.9120370370370378E-3</v>
      </c>
      <c r="E433" s="15" t="s">
        <v>204</v>
      </c>
      <c r="F433" s="15" t="s">
        <v>306</v>
      </c>
      <c r="G433" s="17" t="s">
        <v>335</v>
      </c>
      <c r="H433" s="18">
        <v>6</v>
      </c>
      <c r="I433" s="17" t="s">
        <v>24</v>
      </c>
      <c r="J433" s="17" t="s">
        <v>331</v>
      </c>
      <c r="K433" s="17" t="s">
        <v>123</v>
      </c>
      <c r="L433" s="19">
        <v>1</v>
      </c>
      <c r="M433" s="19" t="s">
        <v>145</v>
      </c>
    </row>
    <row r="434" spans="1:13">
      <c r="A434" s="58">
        <v>45928</v>
      </c>
      <c r="B434" s="59">
        <v>0.4861111111111111</v>
      </c>
      <c r="C434" s="59">
        <v>0.49606481481481479</v>
      </c>
      <c r="D434" s="59">
        <v>9.9537037037037042E-3</v>
      </c>
      <c r="E434" s="15" t="s">
        <v>146</v>
      </c>
      <c r="F434" s="15" t="s">
        <v>302</v>
      </c>
      <c r="G434" s="17" t="s">
        <v>9</v>
      </c>
      <c r="H434" s="18">
        <v>8</v>
      </c>
      <c r="I434" s="17" t="s">
        <v>24</v>
      </c>
      <c r="J434" s="17" t="s">
        <v>328</v>
      </c>
      <c r="K434" s="17" t="s">
        <v>51</v>
      </c>
      <c r="L434" s="19">
        <v>4</v>
      </c>
      <c r="M434" s="19" t="s">
        <v>148</v>
      </c>
    </row>
    <row r="435" spans="1:13">
      <c r="A435" s="58">
        <v>45841</v>
      </c>
      <c r="B435" s="59">
        <v>0.3576388888888889</v>
      </c>
      <c r="C435" s="59">
        <v>0.36765046296296294</v>
      </c>
      <c r="D435" s="59">
        <v>1.0011574074074074E-2</v>
      </c>
      <c r="E435" s="15" t="s">
        <v>156</v>
      </c>
      <c r="F435" s="15" t="s">
        <v>305</v>
      </c>
      <c r="G435" s="17" t="s">
        <v>26</v>
      </c>
      <c r="H435" s="18">
        <v>7</v>
      </c>
      <c r="I435" s="17" t="s">
        <v>24</v>
      </c>
      <c r="J435" s="17" t="s">
        <v>352</v>
      </c>
      <c r="K435" s="17" t="s">
        <v>137</v>
      </c>
      <c r="L435" s="19">
        <v>2</v>
      </c>
      <c r="M435" s="19" t="s">
        <v>151</v>
      </c>
    </row>
    <row r="436" spans="1:13">
      <c r="A436" s="58">
        <v>45849</v>
      </c>
      <c r="B436" s="59">
        <v>0.53472222222222221</v>
      </c>
      <c r="C436" s="59">
        <v>0.54421296296296295</v>
      </c>
      <c r="D436" s="59">
        <v>9.4907407407407406E-3</v>
      </c>
      <c r="E436" s="15" t="s">
        <v>209</v>
      </c>
      <c r="F436" s="15" t="s">
        <v>303</v>
      </c>
      <c r="G436" s="17" t="s">
        <v>45</v>
      </c>
      <c r="H436" s="64">
        <v>9</v>
      </c>
      <c r="I436" s="17" t="s">
        <v>24</v>
      </c>
      <c r="J436" s="17" t="s">
        <v>319</v>
      </c>
      <c r="K436" s="17" t="s">
        <v>9</v>
      </c>
      <c r="L436" s="19">
        <v>1</v>
      </c>
      <c r="M436" s="27" t="s">
        <v>153</v>
      </c>
    </row>
    <row r="437" spans="1:13">
      <c r="A437" s="58">
        <v>45857</v>
      </c>
      <c r="B437" s="59">
        <v>0.3888888888888889</v>
      </c>
      <c r="C437" s="59">
        <v>0.39947916666666666</v>
      </c>
      <c r="D437" s="59">
        <v>1.0590277777777778E-2</v>
      </c>
      <c r="E437" s="15" t="s">
        <v>222</v>
      </c>
      <c r="F437" s="15" t="s">
        <v>309</v>
      </c>
      <c r="G437" s="17" t="s">
        <v>139</v>
      </c>
      <c r="H437" s="18" t="s">
        <v>324</v>
      </c>
      <c r="I437" s="17" t="s">
        <v>24</v>
      </c>
      <c r="J437" s="17" t="s">
        <v>336</v>
      </c>
      <c r="K437" s="17" t="s">
        <v>102</v>
      </c>
      <c r="L437" s="19">
        <v>3</v>
      </c>
      <c r="M437" s="19" t="s">
        <v>130</v>
      </c>
    </row>
    <row r="438" spans="1:13">
      <c r="A438" s="58">
        <v>45864</v>
      </c>
      <c r="B438" s="59">
        <v>0.4236111111111111</v>
      </c>
      <c r="C438" s="59">
        <v>0.43159722222222224</v>
      </c>
      <c r="D438" s="59">
        <v>7.9861111111111105E-3</v>
      </c>
      <c r="E438" s="15" t="s">
        <v>212</v>
      </c>
      <c r="F438" s="15" t="s">
        <v>308</v>
      </c>
      <c r="G438" s="17" t="s">
        <v>78</v>
      </c>
      <c r="H438" s="18">
        <v>6</v>
      </c>
      <c r="I438" s="17" t="s">
        <v>10</v>
      </c>
      <c r="J438" s="17" t="s">
        <v>337</v>
      </c>
      <c r="K438" s="17" t="s">
        <v>114</v>
      </c>
      <c r="L438" s="19">
        <v>4</v>
      </c>
      <c r="M438" s="19" t="s">
        <v>132</v>
      </c>
    </row>
    <row r="439" spans="1:13">
      <c r="A439" s="58">
        <v>45871</v>
      </c>
      <c r="B439" s="59">
        <v>0.47569444444444442</v>
      </c>
      <c r="C439" s="59">
        <v>0.48802083333333335</v>
      </c>
      <c r="D439" s="59">
        <v>1.2326388888888888E-2</v>
      </c>
      <c r="E439" s="15" t="s">
        <v>333</v>
      </c>
      <c r="F439" s="15" t="s">
        <v>313</v>
      </c>
      <c r="G439" s="17" t="s">
        <v>343</v>
      </c>
      <c r="H439" s="18">
        <v>8</v>
      </c>
      <c r="I439" s="17" t="s">
        <v>24</v>
      </c>
      <c r="J439" s="17" t="s">
        <v>338</v>
      </c>
      <c r="K439" s="17" t="s">
        <v>123</v>
      </c>
      <c r="L439" s="19">
        <v>2</v>
      </c>
      <c r="M439" s="19" t="s">
        <v>135</v>
      </c>
    </row>
    <row r="440" spans="1:13">
      <c r="A440" s="58">
        <v>45879</v>
      </c>
      <c r="B440" s="59">
        <v>0.34375</v>
      </c>
      <c r="C440" s="59">
        <v>0.35162037037037036</v>
      </c>
      <c r="D440" s="59">
        <v>7.8703703703703696E-3</v>
      </c>
      <c r="E440" s="15" t="s">
        <v>287</v>
      </c>
      <c r="F440" s="15" t="s">
        <v>313</v>
      </c>
      <c r="G440" s="17" t="s">
        <v>97</v>
      </c>
      <c r="H440" s="18">
        <v>7</v>
      </c>
      <c r="I440" s="17" t="s">
        <v>24</v>
      </c>
      <c r="J440" s="17" t="s">
        <v>353</v>
      </c>
      <c r="K440" s="17" t="s">
        <v>261</v>
      </c>
      <c r="L440" s="19">
        <v>1</v>
      </c>
      <c r="M440" s="19" t="s">
        <v>138</v>
      </c>
    </row>
    <row r="441" spans="1:13">
      <c r="A441" s="58">
        <v>45886</v>
      </c>
      <c r="B441" s="59">
        <v>0.5625</v>
      </c>
      <c r="C441" s="59">
        <v>0.57216435185185188</v>
      </c>
      <c r="D441" s="59">
        <v>9.6643518518518511E-3</v>
      </c>
      <c r="E441" s="15" t="s">
        <v>128</v>
      </c>
      <c r="F441" s="15" t="s">
        <v>301</v>
      </c>
      <c r="G441" s="17" t="s">
        <v>49</v>
      </c>
      <c r="H441" s="64">
        <v>9</v>
      </c>
      <c r="I441" s="17" t="s">
        <v>24</v>
      </c>
      <c r="J441" s="17" t="s">
        <v>322</v>
      </c>
      <c r="K441" s="17" t="s">
        <v>323</v>
      </c>
      <c r="L441" s="19">
        <v>3</v>
      </c>
      <c r="M441" s="19" t="s">
        <v>141</v>
      </c>
    </row>
    <row r="442" spans="1:13">
      <c r="A442" s="58">
        <v>45893</v>
      </c>
      <c r="B442" s="59">
        <v>0.39930555555555558</v>
      </c>
      <c r="C442" s="59">
        <v>0.41087962962962965</v>
      </c>
      <c r="D442" s="59">
        <v>1.1574074074074073E-2</v>
      </c>
      <c r="E442" s="15" t="s">
        <v>170</v>
      </c>
      <c r="F442" s="15" t="s">
        <v>302</v>
      </c>
      <c r="G442" s="17" t="s">
        <v>330</v>
      </c>
      <c r="H442" s="18">
        <v>6</v>
      </c>
      <c r="I442" s="17" t="s">
        <v>24</v>
      </c>
      <c r="J442" s="17" t="s">
        <v>320</v>
      </c>
      <c r="K442" s="17" t="s">
        <v>51</v>
      </c>
      <c r="L442" s="19">
        <v>2</v>
      </c>
      <c r="M442" s="19" t="s">
        <v>143</v>
      </c>
    </row>
    <row r="443" spans="1:13">
      <c r="A443" s="58">
        <v>45903</v>
      </c>
      <c r="B443" s="59">
        <v>0.4513888888888889</v>
      </c>
      <c r="C443" s="59">
        <v>0.46001157407407406</v>
      </c>
      <c r="D443" s="59">
        <v>8.6226851851851846E-3</v>
      </c>
      <c r="E443" s="15" t="s">
        <v>133</v>
      </c>
      <c r="F443" s="15" t="s">
        <v>301</v>
      </c>
      <c r="G443" s="17" t="s">
        <v>26</v>
      </c>
      <c r="H443" s="18">
        <v>8</v>
      </c>
      <c r="I443" s="17" t="s">
        <v>24</v>
      </c>
      <c r="J443" s="17" t="s">
        <v>325</v>
      </c>
      <c r="K443" s="17" t="s">
        <v>56</v>
      </c>
      <c r="L443" s="19">
        <v>4</v>
      </c>
      <c r="M443" s="19" t="s">
        <v>145</v>
      </c>
    </row>
    <row r="444" spans="1:13">
      <c r="A444" s="58">
        <v>45909</v>
      </c>
      <c r="B444" s="59">
        <v>0.46180555555555558</v>
      </c>
      <c r="C444" s="59">
        <v>0.47349537037037037</v>
      </c>
      <c r="D444" s="59">
        <v>1.1689814814814814E-2</v>
      </c>
      <c r="E444" s="15" t="s">
        <v>207</v>
      </c>
      <c r="F444" s="15" t="s">
        <v>304</v>
      </c>
      <c r="G444" s="17" t="s">
        <v>45</v>
      </c>
      <c r="H444" s="18" t="s">
        <v>324</v>
      </c>
      <c r="I444" s="17" t="s">
        <v>10</v>
      </c>
      <c r="J444" s="17" t="s">
        <v>326</v>
      </c>
      <c r="K444" s="17" t="s">
        <v>114</v>
      </c>
      <c r="L444" s="19">
        <v>1</v>
      </c>
      <c r="M444" s="19" t="s">
        <v>148</v>
      </c>
    </row>
    <row r="445" spans="1:13">
      <c r="A445" s="58">
        <v>45917</v>
      </c>
      <c r="B445" s="59">
        <v>0.3611111111111111</v>
      </c>
      <c r="C445" s="59">
        <v>0.37048611111111113</v>
      </c>
      <c r="D445" s="59">
        <v>9.3749999999999997E-3</v>
      </c>
      <c r="E445" s="15" t="s">
        <v>118</v>
      </c>
      <c r="F445" s="15" t="s">
        <v>301</v>
      </c>
      <c r="G445" s="17" t="s">
        <v>63</v>
      </c>
      <c r="H445" s="18">
        <v>7</v>
      </c>
      <c r="I445" s="17" t="s">
        <v>24</v>
      </c>
      <c r="J445" s="17" t="s">
        <v>354</v>
      </c>
      <c r="K445" s="17" t="s">
        <v>137</v>
      </c>
      <c r="L445" s="19">
        <v>3</v>
      </c>
      <c r="M445" s="19" t="s">
        <v>151</v>
      </c>
    </row>
    <row r="446" spans="1:13">
      <c r="A446" s="58">
        <v>45924</v>
      </c>
      <c r="B446" s="59">
        <v>0.51736111111111116</v>
      </c>
      <c r="C446" s="59">
        <v>0.52725694444444449</v>
      </c>
      <c r="D446" s="59">
        <v>9.8958333333333329E-3</v>
      </c>
      <c r="E446" s="15" t="s">
        <v>340</v>
      </c>
      <c r="F446" s="15" t="s">
        <v>310</v>
      </c>
      <c r="G446" s="17" t="s">
        <v>112</v>
      </c>
      <c r="H446" s="64">
        <v>9</v>
      </c>
      <c r="I446" s="17" t="s">
        <v>24</v>
      </c>
      <c r="J446" s="17" t="s">
        <v>329</v>
      </c>
      <c r="K446" s="17" t="s">
        <v>17</v>
      </c>
      <c r="L446" s="19">
        <v>2</v>
      </c>
      <c r="M446" s="27" t="s">
        <v>153</v>
      </c>
    </row>
    <row r="447" spans="1:13">
      <c r="A447" s="58">
        <v>45842</v>
      </c>
      <c r="B447" s="59">
        <v>0.375</v>
      </c>
      <c r="C447" s="59">
        <v>0.38587962962962963</v>
      </c>
      <c r="D447" s="59">
        <v>1.087962962962963E-2</v>
      </c>
      <c r="E447" s="15" t="s">
        <v>111</v>
      </c>
      <c r="F447" s="15" t="s">
        <v>301</v>
      </c>
      <c r="G447" s="17" t="s">
        <v>69</v>
      </c>
      <c r="H447" s="18">
        <v>6</v>
      </c>
      <c r="I447" s="17" t="s">
        <v>24</v>
      </c>
      <c r="J447" s="17" t="s">
        <v>331</v>
      </c>
      <c r="K447" s="17" t="s">
        <v>123</v>
      </c>
      <c r="L447" s="19">
        <v>1</v>
      </c>
      <c r="M447" s="19" t="s">
        <v>130</v>
      </c>
    </row>
    <row r="448" spans="1:13">
      <c r="A448" s="58">
        <v>45851</v>
      </c>
      <c r="B448" s="59">
        <v>0.4375</v>
      </c>
      <c r="C448" s="59">
        <v>0.44780092592592591</v>
      </c>
      <c r="D448" s="59">
        <v>1.0300925925925925E-2</v>
      </c>
      <c r="E448" s="15" t="s">
        <v>341</v>
      </c>
      <c r="F448" s="15" t="s">
        <v>312</v>
      </c>
      <c r="G448" s="17" t="s">
        <v>194</v>
      </c>
      <c r="H448" s="18">
        <v>8</v>
      </c>
      <c r="I448" s="17" t="s">
        <v>24</v>
      </c>
      <c r="J448" s="17" t="s">
        <v>328</v>
      </c>
      <c r="K448" s="17" t="s">
        <v>51</v>
      </c>
      <c r="L448" s="19">
        <v>4</v>
      </c>
      <c r="M448" s="19" t="s">
        <v>132</v>
      </c>
    </row>
    <row r="449" spans="1:13">
      <c r="A449" s="58">
        <v>45859</v>
      </c>
      <c r="B449" s="59">
        <v>0.48958333333333331</v>
      </c>
      <c r="C449" s="59">
        <v>0.49884259259259262</v>
      </c>
      <c r="D449" s="59">
        <v>9.2592592592592587E-3</v>
      </c>
      <c r="E449" s="15" t="s">
        <v>288</v>
      </c>
      <c r="F449" s="15" t="s">
        <v>301</v>
      </c>
      <c r="G449" s="17" t="s">
        <v>334</v>
      </c>
      <c r="H449" s="18">
        <v>7</v>
      </c>
      <c r="I449" s="17" t="s">
        <v>24</v>
      </c>
      <c r="J449" s="17" t="s">
        <v>355</v>
      </c>
      <c r="K449" s="17" t="s">
        <v>137</v>
      </c>
      <c r="L449" s="19">
        <v>2</v>
      </c>
      <c r="M449" s="19" t="s">
        <v>135</v>
      </c>
    </row>
    <row r="450" spans="1:13">
      <c r="A450" s="58">
        <v>45865</v>
      </c>
      <c r="B450" s="59">
        <v>0.34722222222222221</v>
      </c>
      <c r="C450" s="59">
        <v>0.35920138888888886</v>
      </c>
      <c r="D450" s="59">
        <v>1.1979166666666667E-2</v>
      </c>
      <c r="E450" s="15" t="s">
        <v>289</v>
      </c>
      <c r="F450" s="15" t="s">
        <v>312</v>
      </c>
      <c r="G450" s="17" t="s">
        <v>139</v>
      </c>
      <c r="H450" s="64">
        <v>9</v>
      </c>
      <c r="I450" s="17" t="s">
        <v>24</v>
      </c>
      <c r="J450" s="17" t="s">
        <v>319</v>
      </c>
      <c r="K450" s="17" t="s">
        <v>9</v>
      </c>
      <c r="L450" s="19">
        <v>1</v>
      </c>
      <c r="M450" s="19" t="s">
        <v>138</v>
      </c>
    </row>
    <row r="451" spans="1:13">
      <c r="A451" s="58">
        <v>45873</v>
      </c>
      <c r="B451" s="59">
        <v>0.53819444444444442</v>
      </c>
      <c r="C451" s="59">
        <v>0.546875</v>
      </c>
      <c r="D451" s="59">
        <v>8.6805555555555559E-3</v>
      </c>
      <c r="E451" s="15" t="s">
        <v>290</v>
      </c>
      <c r="F451" s="15" t="s">
        <v>306</v>
      </c>
      <c r="G451" s="17" t="s">
        <v>344</v>
      </c>
      <c r="H451" s="18" t="s">
        <v>324</v>
      </c>
      <c r="I451" s="17" t="s">
        <v>24</v>
      </c>
      <c r="J451" s="17" t="s">
        <v>336</v>
      </c>
      <c r="K451" s="17" t="s">
        <v>47</v>
      </c>
      <c r="L451" s="19">
        <v>3</v>
      </c>
      <c r="M451" s="19" t="s">
        <v>141</v>
      </c>
    </row>
    <row r="452" spans="1:13">
      <c r="A452" s="58">
        <v>45880</v>
      </c>
      <c r="B452" s="59">
        <v>0.38194444444444442</v>
      </c>
      <c r="C452" s="59">
        <v>0.39357638888888891</v>
      </c>
      <c r="D452" s="59">
        <v>1.1631944444444445E-2</v>
      </c>
      <c r="E452" s="15" t="s">
        <v>282</v>
      </c>
      <c r="F452" s="15" t="s">
        <v>302</v>
      </c>
      <c r="G452" s="17" t="s">
        <v>45</v>
      </c>
      <c r="H452" s="18">
        <v>6</v>
      </c>
      <c r="I452" s="17" t="s">
        <v>10</v>
      </c>
      <c r="J452" s="17" t="s">
        <v>347</v>
      </c>
      <c r="K452" s="17" t="s">
        <v>114</v>
      </c>
      <c r="L452" s="19">
        <v>4</v>
      </c>
      <c r="M452" s="19" t="s">
        <v>143</v>
      </c>
    </row>
    <row r="453" spans="1:13">
      <c r="A453" s="58">
        <v>45888</v>
      </c>
      <c r="B453" s="59">
        <v>0.43402777777777779</v>
      </c>
      <c r="C453" s="59">
        <v>0.44189814814814815</v>
      </c>
      <c r="D453" s="59">
        <v>7.8703703703703696E-3</v>
      </c>
      <c r="E453" s="15" t="s">
        <v>218</v>
      </c>
      <c r="F453" s="15" t="s">
        <v>304</v>
      </c>
      <c r="G453" s="17" t="s">
        <v>335</v>
      </c>
      <c r="H453" s="18">
        <v>8</v>
      </c>
      <c r="I453" s="17" t="s">
        <v>24</v>
      </c>
      <c r="J453" s="17" t="s">
        <v>338</v>
      </c>
      <c r="K453" s="17" t="s">
        <v>123</v>
      </c>
      <c r="L453" s="19">
        <v>2</v>
      </c>
      <c r="M453" s="19" t="s">
        <v>145</v>
      </c>
    </row>
    <row r="454" spans="1:13">
      <c r="A454" s="58">
        <v>45896</v>
      </c>
      <c r="B454" s="59">
        <v>0.4861111111111111</v>
      </c>
      <c r="C454" s="59">
        <v>0.49438657407407405</v>
      </c>
      <c r="D454" s="59">
        <v>8.2754629629629636E-3</v>
      </c>
      <c r="E454" s="15" t="s">
        <v>281</v>
      </c>
      <c r="F454" s="15" t="s">
        <v>311</v>
      </c>
      <c r="G454" s="17" t="s">
        <v>9</v>
      </c>
      <c r="H454" s="18">
        <v>7</v>
      </c>
      <c r="I454" s="17" t="s">
        <v>24</v>
      </c>
      <c r="J454" s="17" t="s">
        <v>356</v>
      </c>
      <c r="K454" s="17" t="s">
        <v>261</v>
      </c>
      <c r="L454" s="19">
        <v>1</v>
      </c>
      <c r="M454" s="19" t="s">
        <v>148</v>
      </c>
    </row>
    <row r="455" spans="1:13">
      <c r="A455" s="58">
        <v>45905</v>
      </c>
      <c r="B455" s="59">
        <v>0.35416666666666669</v>
      </c>
      <c r="C455" s="59">
        <v>0.3664351851851852</v>
      </c>
      <c r="D455" s="59">
        <v>1.2268518518518519E-2</v>
      </c>
      <c r="E455" s="15" t="s">
        <v>346</v>
      </c>
      <c r="F455" s="15" t="s">
        <v>302</v>
      </c>
      <c r="G455" s="17" t="s">
        <v>26</v>
      </c>
      <c r="H455" s="64">
        <v>9</v>
      </c>
      <c r="I455" s="17" t="s">
        <v>24</v>
      </c>
      <c r="J455" s="17" t="s">
        <v>322</v>
      </c>
      <c r="K455" s="17" t="s">
        <v>323</v>
      </c>
      <c r="L455" s="19">
        <v>3</v>
      </c>
      <c r="M455" s="19" t="s">
        <v>151</v>
      </c>
    </row>
    <row r="456" spans="1:13">
      <c r="A456" s="58">
        <v>45912</v>
      </c>
      <c r="B456" s="59">
        <v>0.55208333333333337</v>
      </c>
      <c r="C456" s="59">
        <v>0.5615162037037037</v>
      </c>
      <c r="D456" s="59">
        <v>9.432870370370371E-3</v>
      </c>
      <c r="E456" s="15" t="s">
        <v>348</v>
      </c>
      <c r="F456" s="15" t="s">
        <v>303</v>
      </c>
      <c r="G456" s="17" t="s">
        <v>45</v>
      </c>
      <c r="H456" s="18">
        <v>6</v>
      </c>
      <c r="I456" s="17" t="s">
        <v>24</v>
      </c>
      <c r="J456" s="17" t="s">
        <v>320</v>
      </c>
      <c r="K456" s="17" t="s">
        <v>51</v>
      </c>
      <c r="L456" s="19">
        <v>2</v>
      </c>
      <c r="M456" s="27" t="s">
        <v>153</v>
      </c>
    </row>
    <row r="457" spans="1:13">
      <c r="A457" s="58">
        <v>45918</v>
      </c>
      <c r="B457" s="59">
        <v>0.40625</v>
      </c>
      <c r="C457" s="59">
        <v>0.41759259259259257</v>
      </c>
      <c r="D457" s="59">
        <v>1.1342592592592593E-2</v>
      </c>
      <c r="E457" s="15" t="s">
        <v>213</v>
      </c>
      <c r="F457" s="15" t="s">
        <v>301</v>
      </c>
      <c r="G457" s="17" t="s">
        <v>97</v>
      </c>
      <c r="H457" s="18">
        <v>8</v>
      </c>
      <c r="I457" s="17" t="s">
        <v>24</v>
      </c>
      <c r="J457" s="17" t="s">
        <v>325</v>
      </c>
      <c r="K457" s="17" t="s">
        <v>56</v>
      </c>
      <c r="L457" s="19">
        <v>4</v>
      </c>
      <c r="M457" s="19" t="s">
        <v>130</v>
      </c>
    </row>
    <row r="458" spans="1:13">
      <c r="A458" s="58">
        <v>45925</v>
      </c>
      <c r="B458" s="59">
        <v>0.42708333333333331</v>
      </c>
      <c r="C458" s="59">
        <v>0.43593749999999998</v>
      </c>
      <c r="D458" s="59">
        <v>8.8541666666666664E-3</v>
      </c>
      <c r="E458" s="15" t="s">
        <v>350</v>
      </c>
      <c r="F458" s="15" t="s">
        <v>313</v>
      </c>
      <c r="G458" s="17" t="s">
        <v>330</v>
      </c>
      <c r="H458" s="18" t="s">
        <v>324</v>
      </c>
      <c r="I458" s="17" t="s">
        <v>10</v>
      </c>
      <c r="J458" s="17" t="s">
        <v>326</v>
      </c>
      <c r="K458" s="17" t="s">
        <v>114</v>
      </c>
      <c r="L458" s="19">
        <v>1</v>
      </c>
      <c r="M458" s="19" t="s">
        <v>132</v>
      </c>
    </row>
    <row r="459" spans="1:13">
      <c r="A459" s="58">
        <v>45845</v>
      </c>
      <c r="B459" s="59">
        <v>0.47222222222222221</v>
      </c>
      <c r="C459" s="59">
        <v>0.48182870370370373</v>
      </c>
      <c r="D459" s="59">
        <v>9.6064814814814815E-3</v>
      </c>
      <c r="E459" s="15" t="s">
        <v>121</v>
      </c>
      <c r="F459" s="15" t="s">
        <v>301</v>
      </c>
      <c r="G459" s="17" t="s">
        <v>247</v>
      </c>
      <c r="H459" s="18">
        <v>7</v>
      </c>
      <c r="I459" s="17" t="s">
        <v>24</v>
      </c>
      <c r="J459" s="17" t="s">
        <v>357</v>
      </c>
      <c r="K459" s="17" t="s">
        <v>137</v>
      </c>
      <c r="L459" s="19">
        <v>3</v>
      </c>
      <c r="M459" s="19" t="s">
        <v>135</v>
      </c>
    </row>
    <row r="460" spans="1:13">
      <c r="A460" s="58">
        <v>45852</v>
      </c>
      <c r="B460" s="59">
        <v>0.33680555555555558</v>
      </c>
      <c r="C460" s="59">
        <v>0.34756944444444443</v>
      </c>
      <c r="D460" s="59">
        <v>1.0763888888888889E-2</v>
      </c>
      <c r="E460" s="15" t="s">
        <v>159</v>
      </c>
      <c r="F460" s="15" t="s">
        <v>313</v>
      </c>
      <c r="G460" s="17" t="s">
        <v>112</v>
      </c>
      <c r="H460" s="64">
        <v>9</v>
      </c>
      <c r="I460" s="17" t="s">
        <v>24</v>
      </c>
      <c r="J460" s="17" t="s">
        <v>329</v>
      </c>
      <c r="K460" s="17" t="s">
        <v>17</v>
      </c>
      <c r="L460" s="19">
        <v>2</v>
      </c>
      <c r="M460" s="19" t="s">
        <v>138</v>
      </c>
    </row>
    <row r="461" spans="1:13">
      <c r="A461" s="58">
        <v>45858</v>
      </c>
      <c r="B461" s="59">
        <v>0.52430555555555558</v>
      </c>
      <c r="C461" s="59">
        <v>0.53431712962962963</v>
      </c>
      <c r="D461" s="59">
        <v>1.0011574074074074E-2</v>
      </c>
      <c r="E461" s="15" t="s">
        <v>149</v>
      </c>
      <c r="F461" s="15" t="s">
        <v>302</v>
      </c>
      <c r="G461" s="17" t="s">
        <v>26</v>
      </c>
      <c r="H461" s="18">
        <v>6</v>
      </c>
      <c r="I461" s="17" t="s">
        <v>24</v>
      </c>
      <c r="J461" s="17" t="s">
        <v>331</v>
      </c>
      <c r="K461" s="17" t="s">
        <v>123</v>
      </c>
      <c r="L461" s="19">
        <v>1</v>
      </c>
      <c r="M461" s="19" t="s">
        <v>141</v>
      </c>
    </row>
    <row r="462" spans="1:13">
      <c r="A462" s="58">
        <v>45867</v>
      </c>
      <c r="B462" s="59">
        <v>0.40972222222222221</v>
      </c>
      <c r="C462" s="59">
        <v>0.41961805555555554</v>
      </c>
      <c r="D462" s="59">
        <v>9.8958333333333329E-3</v>
      </c>
      <c r="E462" s="15" t="s">
        <v>125</v>
      </c>
      <c r="F462" s="15" t="s">
        <v>302</v>
      </c>
      <c r="G462" s="17" t="s">
        <v>45</v>
      </c>
      <c r="H462" s="18">
        <v>8</v>
      </c>
      <c r="I462" s="17" t="s">
        <v>24</v>
      </c>
      <c r="J462" s="17" t="s">
        <v>328</v>
      </c>
      <c r="K462" s="17" t="s">
        <v>51</v>
      </c>
      <c r="L462" s="19">
        <v>4</v>
      </c>
      <c r="M462" s="19" t="s">
        <v>143</v>
      </c>
    </row>
    <row r="463" spans="1:13">
      <c r="A463" s="58">
        <v>45875</v>
      </c>
      <c r="B463" s="59">
        <v>0.4201388888888889</v>
      </c>
      <c r="C463" s="59">
        <v>0.43240740740740741</v>
      </c>
      <c r="D463" s="59">
        <v>1.2268518518518519E-2</v>
      </c>
      <c r="E463" s="15" t="s">
        <v>193</v>
      </c>
      <c r="F463" s="15" t="s">
        <v>304</v>
      </c>
      <c r="G463" s="17" t="s">
        <v>49</v>
      </c>
      <c r="H463" s="18">
        <v>7</v>
      </c>
      <c r="I463" s="17" t="s">
        <v>24</v>
      </c>
      <c r="J463" s="17" t="s">
        <v>358</v>
      </c>
      <c r="K463" s="17" t="s">
        <v>137</v>
      </c>
      <c r="L463" s="19">
        <v>2</v>
      </c>
      <c r="M463" s="19" t="s">
        <v>145</v>
      </c>
    </row>
    <row r="464" spans="1:13">
      <c r="A464" s="58">
        <v>45882</v>
      </c>
      <c r="B464" s="59">
        <v>0.47916666666666669</v>
      </c>
      <c r="C464" s="59">
        <v>0.48767361111111113</v>
      </c>
      <c r="D464" s="59">
        <v>8.5069444444444437E-3</v>
      </c>
      <c r="E464" s="15" t="s">
        <v>204</v>
      </c>
      <c r="F464" s="15" t="s">
        <v>306</v>
      </c>
      <c r="G464" s="17" t="s">
        <v>139</v>
      </c>
      <c r="H464" s="64">
        <v>9</v>
      </c>
      <c r="I464" s="17" t="s">
        <v>24</v>
      </c>
      <c r="J464" s="17" t="s">
        <v>319</v>
      </c>
      <c r="K464" s="17" t="s">
        <v>9</v>
      </c>
      <c r="L464" s="19">
        <v>1</v>
      </c>
      <c r="M464" s="19" t="s">
        <v>148</v>
      </c>
    </row>
    <row r="465" spans="1:13">
      <c r="A465" s="58">
        <v>45890</v>
      </c>
      <c r="B465" s="59">
        <v>0.36458333333333331</v>
      </c>
      <c r="C465" s="59">
        <v>0.37418981481481484</v>
      </c>
      <c r="D465" s="59">
        <v>9.6064814814814815E-3</v>
      </c>
      <c r="E465" s="15" t="s">
        <v>146</v>
      </c>
      <c r="F465" s="15" t="s">
        <v>302</v>
      </c>
      <c r="G465" s="17" t="s">
        <v>63</v>
      </c>
      <c r="H465" s="18" t="s">
        <v>324</v>
      </c>
      <c r="I465" s="17" t="s">
        <v>24</v>
      </c>
      <c r="J465" s="17" t="s">
        <v>336</v>
      </c>
      <c r="K465" s="17" t="s">
        <v>102</v>
      </c>
      <c r="L465" s="19">
        <v>3</v>
      </c>
      <c r="M465" s="19" t="s">
        <v>151</v>
      </c>
    </row>
    <row r="466" spans="1:13">
      <c r="A466" s="58">
        <v>45843</v>
      </c>
      <c r="B466" s="59">
        <v>0.38541666666666669</v>
      </c>
      <c r="C466" s="59">
        <v>0.39496527777777779</v>
      </c>
      <c r="D466" s="59">
        <v>9.5486111111111119E-3</v>
      </c>
      <c r="E466" s="25" t="s">
        <v>121</v>
      </c>
      <c r="F466" s="25" t="s">
        <v>301</v>
      </c>
      <c r="G466" s="26" t="s">
        <v>26</v>
      </c>
      <c r="H466" s="18">
        <v>8</v>
      </c>
      <c r="I466" s="26" t="s">
        <v>24</v>
      </c>
      <c r="J466" s="26" t="s">
        <v>317</v>
      </c>
      <c r="K466" s="26" t="s">
        <v>137</v>
      </c>
      <c r="L466" s="27">
        <v>2</v>
      </c>
      <c r="M466" s="19" t="s">
        <v>151</v>
      </c>
    </row>
    <row r="467" spans="1:13">
      <c r="A467" s="58">
        <v>45850</v>
      </c>
      <c r="B467" s="59">
        <v>0.4375</v>
      </c>
      <c r="C467" s="59">
        <v>0.44618055555555558</v>
      </c>
      <c r="D467" s="59">
        <v>8.6805555555555559E-3</v>
      </c>
      <c r="E467" s="15" t="s">
        <v>159</v>
      </c>
      <c r="F467" s="15" t="s">
        <v>313</v>
      </c>
      <c r="G467" s="17" t="s">
        <v>45</v>
      </c>
      <c r="H467" s="18">
        <v>7</v>
      </c>
      <c r="I467" s="17" t="s">
        <v>24</v>
      </c>
      <c r="J467" s="17" t="s">
        <v>319</v>
      </c>
      <c r="K467" s="17" t="s">
        <v>9</v>
      </c>
      <c r="L467" s="19">
        <v>1</v>
      </c>
      <c r="M467" s="27" t="s">
        <v>153</v>
      </c>
    </row>
    <row r="468" spans="1:13">
      <c r="A468" s="58">
        <v>45856</v>
      </c>
      <c r="B468" s="59">
        <v>0.48958333333333331</v>
      </c>
      <c r="C468" s="59">
        <v>0.49953703703703706</v>
      </c>
      <c r="D468" s="59">
        <v>9.9537037037037042E-3</v>
      </c>
      <c r="E468" s="15" t="s">
        <v>149</v>
      </c>
      <c r="F468" s="15" t="s">
        <v>302</v>
      </c>
      <c r="G468" s="17" t="s">
        <v>139</v>
      </c>
      <c r="H468" s="64">
        <v>9</v>
      </c>
      <c r="I468" s="17" t="s">
        <v>24</v>
      </c>
      <c r="J468" s="17" t="s">
        <v>320</v>
      </c>
      <c r="K468" s="17" t="s">
        <v>114</v>
      </c>
      <c r="L468" s="19">
        <v>3</v>
      </c>
      <c r="M468" s="19" t="s">
        <v>130</v>
      </c>
    </row>
    <row r="469" spans="1:13">
      <c r="A469" s="58">
        <v>45860</v>
      </c>
      <c r="B469" s="59">
        <v>0.34722222222222221</v>
      </c>
      <c r="C469" s="59">
        <v>0.35781249999999998</v>
      </c>
      <c r="D469" s="59">
        <v>1.0590277777777778E-2</v>
      </c>
      <c r="E469" s="15" t="s">
        <v>125</v>
      </c>
      <c r="F469" s="15" t="s">
        <v>302</v>
      </c>
      <c r="G469" s="17" t="s">
        <v>49</v>
      </c>
      <c r="H469" s="18">
        <v>6</v>
      </c>
      <c r="I469" s="17" t="s">
        <v>24</v>
      </c>
      <c r="J469" s="17" t="s">
        <v>322</v>
      </c>
      <c r="K469" s="17" t="s">
        <v>323</v>
      </c>
      <c r="L469" s="19">
        <v>4</v>
      </c>
      <c r="M469" s="19" t="s">
        <v>132</v>
      </c>
    </row>
    <row r="470" spans="1:13">
      <c r="A470" s="58">
        <v>45846</v>
      </c>
      <c r="B470" s="59">
        <v>0.54861111111111116</v>
      </c>
      <c r="C470" s="59">
        <v>0.5561342592592593</v>
      </c>
      <c r="D470" s="59">
        <v>7.5231481481481477E-3</v>
      </c>
      <c r="E470" s="15" t="s">
        <v>193</v>
      </c>
      <c r="F470" s="15" t="s">
        <v>304</v>
      </c>
      <c r="G470" s="17" t="s">
        <v>26</v>
      </c>
      <c r="H470" s="18" t="s">
        <v>324</v>
      </c>
      <c r="I470" s="17" t="s">
        <v>10</v>
      </c>
      <c r="J470" s="17" t="s">
        <v>325</v>
      </c>
      <c r="K470" s="17" t="s">
        <v>114</v>
      </c>
      <c r="L470" s="19">
        <v>2</v>
      </c>
      <c r="M470" s="19" t="s">
        <v>135</v>
      </c>
    </row>
    <row r="471" spans="1:13">
      <c r="A471" s="58">
        <v>45872</v>
      </c>
      <c r="B471" s="59">
        <v>0.375</v>
      </c>
      <c r="C471" s="59">
        <v>0.38657407407407407</v>
      </c>
      <c r="D471" s="59">
        <v>1.1574074074074073E-2</v>
      </c>
      <c r="E471" s="15" t="s">
        <v>204</v>
      </c>
      <c r="F471" s="15" t="s">
        <v>306</v>
      </c>
      <c r="G471" s="17" t="s">
        <v>45</v>
      </c>
      <c r="H471" s="18">
        <v>8</v>
      </c>
      <c r="I471" s="17" t="s">
        <v>24</v>
      </c>
      <c r="J471" s="17" t="s">
        <v>326</v>
      </c>
      <c r="K471" s="17" t="s">
        <v>51</v>
      </c>
      <c r="L471" s="19">
        <v>1</v>
      </c>
      <c r="M471" s="19" t="s">
        <v>138</v>
      </c>
    </row>
    <row r="472" spans="1:13">
      <c r="A472" s="58">
        <v>45883</v>
      </c>
      <c r="B472" s="59">
        <v>0.42708333333333331</v>
      </c>
      <c r="C472" s="59">
        <v>0.4357638888888889</v>
      </c>
      <c r="D472" s="59">
        <v>8.6805555555555559E-3</v>
      </c>
      <c r="E472" s="15" t="s">
        <v>146</v>
      </c>
      <c r="F472" s="15" t="s">
        <v>302</v>
      </c>
      <c r="G472" s="17" t="s">
        <v>63</v>
      </c>
      <c r="H472" s="18">
        <v>7</v>
      </c>
      <c r="I472" s="17" t="s">
        <v>24</v>
      </c>
      <c r="J472" s="17" t="s">
        <v>327</v>
      </c>
      <c r="K472" s="17" t="s">
        <v>137</v>
      </c>
      <c r="L472" s="19">
        <v>3</v>
      </c>
      <c r="M472" s="19" t="s">
        <v>141</v>
      </c>
    </row>
    <row r="473" spans="1:13">
      <c r="A473" s="58">
        <v>45889</v>
      </c>
      <c r="B473" s="59">
        <v>0.47916666666666669</v>
      </c>
      <c r="C473" s="59">
        <v>0.49050925925925926</v>
      </c>
      <c r="D473" s="59">
        <v>1.1342592592592593E-2</v>
      </c>
      <c r="E473" s="15" t="s">
        <v>156</v>
      </c>
      <c r="F473" s="15" t="s">
        <v>305</v>
      </c>
      <c r="G473" s="17" t="s">
        <v>97</v>
      </c>
      <c r="H473" s="64">
        <v>9</v>
      </c>
      <c r="I473" s="17" t="s">
        <v>24</v>
      </c>
      <c r="J473" s="17" t="s">
        <v>328</v>
      </c>
      <c r="K473" s="17" t="s">
        <v>51</v>
      </c>
      <c r="L473" s="19">
        <v>2</v>
      </c>
      <c r="M473" s="19" t="s">
        <v>143</v>
      </c>
    </row>
    <row r="474" spans="1:13">
      <c r="A474" s="58">
        <v>45876</v>
      </c>
      <c r="B474" s="59">
        <v>0.36458333333333331</v>
      </c>
      <c r="C474" s="59">
        <v>0.3737847222222222</v>
      </c>
      <c r="D474" s="59">
        <v>9.2013888888888892E-3</v>
      </c>
      <c r="E474" s="15" t="s">
        <v>209</v>
      </c>
      <c r="F474" s="15" t="s">
        <v>303</v>
      </c>
      <c r="G474" s="17" t="s">
        <v>69</v>
      </c>
      <c r="H474" s="18">
        <v>6</v>
      </c>
      <c r="I474" s="17" t="s">
        <v>24</v>
      </c>
      <c r="J474" s="17" t="s">
        <v>329</v>
      </c>
      <c r="K474" s="17" t="s">
        <v>17</v>
      </c>
      <c r="L474" s="19">
        <v>1</v>
      </c>
      <c r="M474" s="19" t="s">
        <v>145</v>
      </c>
    </row>
    <row r="475" spans="1:13">
      <c r="A475" s="58">
        <v>45894</v>
      </c>
      <c r="B475" s="59">
        <v>0.5</v>
      </c>
      <c r="C475" s="59">
        <v>0.5102430555555556</v>
      </c>
      <c r="D475" s="59">
        <v>1.0243055555555556E-2</v>
      </c>
      <c r="E475" s="15" t="s">
        <v>222</v>
      </c>
      <c r="F475" s="15" t="s">
        <v>309</v>
      </c>
      <c r="G475" s="17" t="s">
        <v>330</v>
      </c>
      <c r="H475" s="18">
        <v>8</v>
      </c>
      <c r="I475" s="17" t="s">
        <v>24</v>
      </c>
      <c r="J475" s="17" t="s">
        <v>331</v>
      </c>
      <c r="K475" s="17" t="s">
        <v>123</v>
      </c>
      <c r="L475" s="19">
        <v>4</v>
      </c>
      <c r="M475" s="19" t="s">
        <v>148</v>
      </c>
    </row>
    <row r="476" spans="1:13">
      <c r="A476" s="58">
        <v>45902</v>
      </c>
      <c r="B476" s="59">
        <v>0.39583333333333331</v>
      </c>
      <c r="C476" s="59">
        <v>0.40509259259259262</v>
      </c>
      <c r="D476" s="59">
        <v>9.2592592592592587E-3</v>
      </c>
      <c r="E476" s="15" t="s">
        <v>212</v>
      </c>
      <c r="F476" s="15" t="s">
        <v>308</v>
      </c>
      <c r="G476" s="17" t="s">
        <v>78</v>
      </c>
      <c r="H476" s="18">
        <v>7</v>
      </c>
      <c r="I476" s="17" t="s">
        <v>24</v>
      </c>
      <c r="J476" s="17" t="s">
        <v>332</v>
      </c>
      <c r="K476" s="17" t="s">
        <v>137</v>
      </c>
      <c r="L476" s="19">
        <v>2</v>
      </c>
      <c r="M476" s="19" t="s">
        <v>151</v>
      </c>
    </row>
    <row r="477" spans="1:13">
      <c r="A477" s="58">
        <v>45910</v>
      </c>
      <c r="B477" s="59">
        <v>0.44791666666666669</v>
      </c>
      <c r="C477" s="59">
        <v>0.45821759259259259</v>
      </c>
      <c r="D477" s="59">
        <v>1.0300925925925925E-2</v>
      </c>
      <c r="E477" s="15" t="s">
        <v>333</v>
      </c>
      <c r="F477" s="15" t="s">
        <v>313</v>
      </c>
      <c r="G477" s="17" t="s">
        <v>334</v>
      </c>
      <c r="H477" s="64">
        <v>9</v>
      </c>
      <c r="I477" s="17" t="s">
        <v>24</v>
      </c>
      <c r="J477" s="17" t="s">
        <v>319</v>
      </c>
      <c r="K477" s="17" t="s">
        <v>9</v>
      </c>
      <c r="L477" s="19">
        <v>1</v>
      </c>
      <c r="M477" s="19" t="s">
        <v>151</v>
      </c>
    </row>
    <row r="478" spans="1:13">
      <c r="A478" s="58">
        <v>45916</v>
      </c>
      <c r="B478" s="59">
        <v>0.47222222222222221</v>
      </c>
      <c r="C478" s="59">
        <v>0.48420138888888886</v>
      </c>
      <c r="D478" s="59">
        <v>1.1979166666666667E-2</v>
      </c>
      <c r="E478" s="15" t="s">
        <v>287</v>
      </c>
      <c r="F478" s="15" t="s">
        <v>313</v>
      </c>
      <c r="G478" s="17" t="s">
        <v>335</v>
      </c>
      <c r="H478" s="18" t="s">
        <v>324</v>
      </c>
      <c r="I478" s="17" t="s">
        <v>24</v>
      </c>
      <c r="J478" s="17" t="s">
        <v>336</v>
      </c>
      <c r="K478" s="17" t="s">
        <v>102</v>
      </c>
      <c r="L478" s="19">
        <v>3</v>
      </c>
      <c r="M478" s="27" t="s">
        <v>153</v>
      </c>
    </row>
    <row r="479" spans="1:13">
      <c r="A479" s="58">
        <v>45923</v>
      </c>
      <c r="B479" s="59">
        <v>0.34375</v>
      </c>
      <c r="C479" s="59">
        <v>0.35185185185185186</v>
      </c>
      <c r="D479" s="59">
        <v>8.1018518518518514E-3</v>
      </c>
      <c r="E479" s="15" t="s">
        <v>128</v>
      </c>
      <c r="F479" s="15" t="s">
        <v>301</v>
      </c>
      <c r="G479" s="17" t="s">
        <v>194</v>
      </c>
      <c r="H479" s="18">
        <v>6</v>
      </c>
      <c r="I479" s="17" t="s">
        <v>10</v>
      </c>
      <c r="J479" s="17" t="s">
        <v>337</v>
      </c>
      <c r="K479" s="17" t="s">
        <v>114</v>
      </c>
      <c r="L479" s="19">
        <v>4</v>
      </c>
      <c r="M479" s="19" t="s">
        <v>130</v>
      </c>
    </row>
    <row r="480" spans="1:13">
      <c r="A480" s="58">
        <v>45844</v>
      </c>
      <c r="B480" s="59">
        <v>0.55902777777777779</v>
      </c>
      <c r="C480" s="59">
        <v>0.56840277777777781</v>
      </c>
      <c r="D480" s="59">
        <v>9.3749999999999997E-3</v>
      </c>
      <c r="E480" s="15" t="s">
        <v>170</v>
      </c>
      <c r="F480" s="15" t="s">
        <v>302</v>
      </c>
      <c r="G480" s="17" t="s">
        <v>45</v>
      </c>
      <c r="H480" s="18">
        <v>8</v>
      </c>
      <c r="I480" s="17" t="s">
        <v>24</v>
      </c>
      <c r="J480" s="17" t="s">
        <v>338</v>
      </c>
      <c r="K480" s="17" t="s">
        <v>123</v>
      </c>
      <c r="L480" s="19">
        <v>2</v>
      </c>
      <c r="M480" s="19" t="s">
        <v>132</v>
      </c>
    </row>
    <row r="481" spans="1:13">
      <c r="A481" s="58">
        <v>45853</v>
      </c>
      <c r="B481" s="59">
        <v>0.40972222222222221</v>
      </c>
      <c r="C481" s="59">
        <v>0.4206597222222222</v>
      </c>
      <c r="D481" s="59">
        <v>1.0937499999999999E-2</v>
      </c>
      <c r="E481" s="15" t="s">
        <v>133</v>
      </c>
      <c r="F481" s="15" t="s">
        <v>301</v>
      </c>
      <c r="G481" s="17" t="s">
        <v>26</v>
      </c>
      <c r="H481" s="18">
        <v>7</v>
      </c>
      <c r="I481" s="17" t="s">
        <v>24</v>
      </c>
      <c r="J481" s="17" t="s">
        <v>339</v>
      </c>
      <c r="K481" s="17" t="s">
        <v>261</v>
      </c>
      <c r="L481" s="19">
        <v>3</v>
      </c>
      <c r="M481" s="19" t="s">
        <v>135</v>
      </c>
    </row>
    <row r="482" spans="1:13">
      <c r="A482" s="58">
        <v>45862</v>
      </c>
      <c r="B482" s="59">
        <v>0.43055555555555558</v>
      </c>
      <c r="C482" s="59">
        <v>0.43842592592592594</v>
      </c>
      <c r="D482" s="59">
        <v>7.8703703703703696E-3</v>
      </c>
      <c r="E482" s="15" t="s">
        <v>207</v>
      </c>
      <c r="F482" s="15" t="s">
        <v>304</v>
      </c>
      <c r="G482" s="17" t="s">
        <v>112</v>
      </c>
      <c r="H482" s="64">
        <v>9</v>
      </c>
      <c r="I482" s="17" t="s">
        <v>24</v>
      </c>
      <c r="J482" s="17" t="s">
        <v>322</v>
      </c>
      <c r="K482" s="17" t="s">
        <v>323</v>
      </c>
      <c r="L482" s="19">
        <v>1</v>
      </c>
      <c r="M482" s="19" t="s">
        <v>138</v>
      </c>
    </row>
    <row r="483" spans="1:13">
      <c r="A483" s="58">
        <v>45866</v>
      </c>
      <c r="B483" s="59">
        <v>0.46180555555555558</v>
      </c>
      <c r="C483" s="59">
        <v>0.47349537037037037</v>
      </c>
      <c r="D483" s="59">
        <v>1.1689814814814814E-2</v>
      </c>
      <c r="E483" s="15" t="s">
        <v>118</v>
      </c>
      <c r="F483" s="15" t="s">
        <v>301</v>
      </c>
      <c r="G483" s="17" t="s">
        <v>247</v>
      </c>
      <c r="H483" s="18">
        <v>6</v>
      </c>
      <c r="I483" s="17" t="s">
        <v>24</v>
      </c>
      <c r="J483" s="17" t="s">
        <v>320</v>
      </c>
      <c r="K483" s="17" t="s">
        <v>51</v>
      </c>
      <c r="L483" s="19">
        <v>2</v>
      </c>
      <c r="M483" s="19" t="s">
        <v>141</v>
      </c>
    </row>
    <row r="484" spans="1:13">
      <c r="A484" s="58">
        <v>45874</v>
      </c>
      <c r="B484" s="59">
        <v>0.35416666666666669</v>
      </c>
      <c r="C484" s="59">
        <v>0.36498842592592595</v>
      </c>
      <c r="D484" s="59">
        <v>1.0821759259259258E-2</v>
      </c>
      <c r="E484" s="15" t="s">
        <v>340</v>
      </c>
      <c r="F484" s="15" t="s">
        <v>310</v>
      </c>
      <c r="G484" s="17" t="s">
        <v>9</v>
      </c>
      <c r="H484" s="18" t="s">
        <v>324</v>
      </c>
      <c r="I484" s="17" t="s">
        <v>10</v>
      </c>
      <c r="J484" s="17" t="s">
        <v>325</v>
      </c>
      <c r="K484" s="17" t="s">
        <v>56</v>
      </c>
      <c r="L484" s="19">
        <v>4</v>
      </c>
      <c r="M484" s="19" t="s">
        <v>143</v>
      </c>
    </row>
    <row r="485" spans="1:13">
      <c r="A485" s="58">
        <v>45881</v>
      </c>
      <c r="B485" s="59">
        <v>0.52777777777777779</v>
      </c>
      <c r="C485" s="59">
        <v>0.53767361111111112</v>
      </c>
      <c r="D485" s="59">
        <v>9.8958333333333329E-3</v>
      </c>
      <c r="E485" s="15" t="s">
        <v>111</v>
      </c>
      <c r="F485" s="15" t="s">
        <v>301</v>
      </c>
      <c r="G485" s="17" t="s">
        <v>26</v>
      </c>
      <c r="H485" s="18">
        <v>8</v>
      </c>
      <c r="I485" s="17" t="s">
        <v>24</v>
      </c>
      <c r="J485" s="17" t="s">
        <v>326</v>
      </c>
      <c r="K485" s="17" t="s">
        <v>114</v>
      </c>
      <c r="L485" s="19">
        <v>1</v>
      </c>
      <c r="M485" s="19" t="s">
        <v>145</v>
      </c>
    </row>
    <row r="486" spans="1:13">
      <c r="A486" s="58">
        <v>45887</v>
      </c>
      <c r="B486" s="59">
        <v>0.38541666666666669</v>
      </c>
      <c r="C486" s="59">
        <v>0.39490740740740743</v>
      </c>
      <c r="D486" s="59">
        <v>9.4907407407407406E-3</v>
      </c>
      <c r="E486" s="15" t="s">
        <v>341</v>
      </c>
      <c r="F486" s="15" t="s">
        <v>312</v>
      </c>
      <c r="G486" s="17" t="s">
        <v>45</v>
      </c>
      <c r="H486" s="18">
        <v>7</v>
      </c>
      <c r="I486" s="17" t="s">
        <v>24</v>
      </c>
      <c r="J486" s="17" t="s">
        <v>342</v>
      </c>
      <c r="K486" s="17" t="s">
        <v>137</v>
      </c>
      <c r="L486" s="19">
        <v>3</v>
      </c>
      <c r="M486" s="19" t="s">
        <v>148</v>
      </c>
    </row>
    <row r="487" spans="1:13">
      <c r="A487" s="58">
        <v>45895</v>
      </c>
      <c r="B487" s="59">
        <v>0.44097222222222221</v>
      </c>
      <c r="C487" s="59">
        <v>0.45023148148148145</v>
      </c>
      <c r="D487" s="59">
        <v>9.2592592592592587E-3</v>
      </c>
      <c r="E487" s="15" t="s">
        <v>288</v>
      </c>
      <c r="F487" s="15" t="s">
        <v>301</v>
      </c>
      <c r="G487" s="17" t="s">
        <v>343</v>
      </c>
      <c r="H487" s="64">
        <v>9</v>
      </c>
      <c r="I487" s="17" t="s">
        <v>24</v>
      </c>
      <c r="J487" s="17" t="s">
        <v>329</v>
      </c>
      <c r="K487" s="17" t="s">
        <v>17</v>
      </c>
      <c r="L487" s="19">
        <v>2</v>
      </c>
      <c r="M487" s="19" t="s">
        <v>151</v>
      </c>
    </row>
    <row r="488" spans="1:13">
      <c r="A488" s="58">
        <v>45904</v>
      </c>
      <c r="B488" s="59">
        <v>0.49305555555555558</v>
      </c>
      <c r="C488" s="59">
        <v>0.50451388888888893</v>
      </c>
      <c r="D488" s="59">
        <v>1.1458333333333333E-2</v>
      </c>
      <c r="E488" s="15" t="s">
        <v>289</v>
      </c>
      <c r="F488" s="15" t="s">
        <v>312</v>
      </c>
      <c r="G488" s="17" t="s">
        <v>344</v>
      </c>
      <c r="H488" s="18">
        <v>6</v>
      </c>
      <c r="I488" s="17" t="s">
        <v>24</v>
      </c>
      <c r="J488" s="17" t="s">
        <v>331</v>
      </c>
      <c r="K488" s="17" t="s">
        <v>123</v>
      </c>
      <c r="L488" s="19">
        <v>1</v>
      </c>
      <c r="M488" s="19" t="s">
        <v>151</v>
      </c>
    </row>
    <row r="489" spans="1:13">
      <c r="A489" s="58">
        <v>45911</v>
      </c>
      <c r="B489" s="59">
        <v>0.35069444444444442</v>
      </c>
      <c r="C489" s="59">
        <v>0.36093750000000002</v>
      </c>
      <c r="D489" s="59">
        <v>1.0243055555555556E-2</v>
      </c>
      <c r="E489" s="15" t="s">
        <v>290</v>
      </c>
      <c r="F489" s="15" t="s">
        <v>306</v>
      </c>
      <c r="G489" s="17" t="s">
        <v>139</v>
      </c>
      <c r="H489" s="18">
        <v>8</v>
      </c>
      <c r="I489" s="17" t="s">
        <v>24</v>
      </c>
      <c r="J489" s="17" t="s">
        <v>328</v>
      </c>
      <c r="K489" s="17" t="s">
        <v>51</v>
      </c>
      <c r="L489" s="19">
        <v>4</v>
      </c>
      <c r="M489" s="27" t="s">
        <v>153</v>
      </c>
    </row>
    <row r="490" spans="1:13">
      <c r="A490" s="58">
        <v>45919</v>
      </c>
      <c r="B490" s="59">
        <v>0.54166666666666663</v>
      </c>
      <c r="C490" s="59">
        <v>0.5502893518518519</v>
      </c>
      <c r="D490" s="59">
        <v>8.6226851851851846E-3</v>
      </c>
      <c r="E490" s="15" t="s">
        <v>282</v>
      </c>
      <c r="F490" s="15" t="s">
        <v>302</v>
      </c>
      <c r="G490" s="17" t="s">
        <v>26</v>
      </c>
      <c r="H490" s="18">
        <v>7</v>
      </c>
      <c r="I490" s="17" t="s">
        <v>24</v>
      </c>
      <c r="J490" s="17" t="s">
        <v>345</v>
      </c>
      <c r="K490" s="17" t="s">
        <v>137</v>
      </c>
      <c r="L490" s="19">
        <v>2</v>
      </c>
      <c r="M490" s="19" t="s">
        <v>130</v>
      </c>
    </row>
    <row r="491" spans="1:13">
      <c r="A491" s="58">
        <v>45847</v>
      </c>
      <c r="B491" s="59">
        <v>0.40277777777777779</v>
      </c>
      <c r="C491" s="59">
        <v>0.41354166666666664</v>
      </c>
      <c r="D491" s="59">
        <v>1.0763888888888889E-2</v>
      </c>
      <c r="E491" s="15" t="s">
        <v>218</v>
      </c>
      <c r="F491" s="15" t="s">
        <v>304</v>
      </c>
      <c r="G491" s="17" t="s">
        <v>45</v>
      </c>
      <c r="H491" s="64">
        <v>9</v>
      </c>
      <c r="I491" s="17" t="s">
        <v>24</v>
      </c>
      <c r="J491" s="17" t="s">
        <v>319</v>
      </c>
      <c r="K491" s="17" t="s">
        <v>9</v>
      </c>
      <c r="L491" s="19">
        <v>1</v>
      </c>
      <c r="M491" s="19" t="s">
        <v>132</v>
      </c>
    </row>
    <row r="492" spans="1:13">
      <c r="A492" s="58">
        <v>45855</v>
      </c>
      <c r="B492" s="59">
        <v>0.4548611111111111</v>
      </c>
      <c r="C492" s="59">
        <v>0.46342592592592591</v>
      </c>
      <c r="D492" s="59">
        <v>8.564814814814815E-3</v>
      </c>
      <c r="E492" s="15" t="s">
        <v>281</v>
      </c>
      <c r="F492" s="15" t="s">
        <v>311</v>
      </c>
      <c r="G492" s="17" t="s">
        <v>97</v>
      </c>
      <c r="H492" s="18" t="s">
        <v>324</v>
      </c>
      <c r="I492" s="17" t="s">
        <v>24</v>
      </c>
      <c r="J492" s="17" t="s">
        <v>336</v>
      </c>
      <c r="K492" s="17" t="s">
        <v>47</v>
      </c>
      <c r="L492" s="19">
        <v>3</v>
      </c>
      <c r="M492" s="19" t="s">
        <v>135</v>
      </c>
    </row>
    <row r="493" spans="1:13">
      <c r="A493" s="58">
        <v>45863</v>
      </c>
      <c r="B493" s="59">
        <v>0.47916666666666669</v>
      </c>
      <c r="C493" s="59">
        <v>0.49085648148148148</v>
      </c>
      <c r="D493" s="59">
        <v>1.1689814814814814E-2</v>
      </c>
      <c r="E493" s="15" t="s">
        <v>346</v>
      </c>
      <c r="F493" s="15" t="s">
        <v>302</v>
      </c>
      <c r="G493" s="17" t="s">
        <v>49</v>
      </c>
      <c r="H493" s="18">
        <v>6</v>
      </c>
      <c r="I493" s="17" t="s">
        <v>10</v>
      </c>
      <c r="J493" s="17" t="s">
        <v>347</v>
      </c>
      <c r="K493" s="17" t="s">
        <v>114</v>
      </c>
      <c r="L493" s="19">
        <v>4</v>
      </c>
      <c r="M493" s="19" t="s">
        <v>138</v>
      </c>
    </row>
    <row r="494" spans="1:13">
      <c r="A494" s="58">
        <v>45868</v>
      </c>
      <c r="B494" s="59">
        <v>0.34027777777777779</v>
      </c>
      <c r="C494" s="59">
        <v>0.34832175925925923</v>
      </c>
      <c r="D494" s="59">
        <v>8.0439814814814818E-3</v>
      </c>
      <c r="E494" s="15" t="s">
        <v>348</v>
      </c>
      <c r="F494" s="15" t="s">
        <v>303</v>
      </c>
      <c r="G494" s="17" t="s">
        <v>330</v>
      </c>
      <c r="H494" s="18">
        <v>8</v>
      </c>
      <c r="I494" s="17" t="s">
        <v>24</v>
      </c>
      <c r="J494" s="17" t="s">
        <v>338</v>
      </c>
      <c r="K494" s="17" t="s">
        <v>123</v>
      </c>
      <c r="L494" s="19">
        <v>2</v>
      </c>
      <c r="M494" s="19" t="s">
        <v>141</v>
      </c>
    </row>
    <row r="495" spans="1:13">
      <c r="A495" s="58">
        <v>45870</v>
      </c>
      <c r="B495" s="59">
        <v>0.51041666666666663</v>
      </c>
      <c r="C495" s="59">
        <v>0.52129629629629626</v>
      </c>
      <c r="D495" s="59">
        <v>1.087962962962963E-2</v>
      </c>
      <c r="E495" s="15" t="s">
        <v>213</v>
      </c>
      <c r="F495" s="15" t="s">
        <v>301</v>
      </c>
      <c r="G495" s="17" t="s">
        <v>112</v>
      </c>
      <c r="H495" s="18">
        <v>7</v>
      </c>
      <c r="I495" s="17" t="s">
        <v>24</v>
      </c>
      <c r="J495" s="17" t="s">
        <v>349</v>
      </c>
      <c r="K495" s="17" t="s">
        <v>261</v>
      </c>
      <c r="L495" s="19">
        <v>1</v>
      </c>
      <c r="M495" s="19" t="s">
        <v>143</v>
      </c>
    </row>
    <row r="496" spans="1:13">
      <c r="A496" s="58">
        <v>45878</v>
      </c>
      <c r="B496" s="59">
        <v>0.3923611111111111</v>
      </c>
      <c r="C496" s="59">
        <v>0.40156249999999999</v>
      </c>
      <c r="D496" s="59">
        <v>9.2013888888888892E-3</v>
      </c>
      <c r="E496" s="15" t="s">
        <v>350</v>
      </c>
      <c r="F496" s="15" t="s">
        <v>313</v>
      </c>
      <c r="G496" s="17" t="s">
        <v>26</v>
      </c>
      <c r="H496" s="64">
        <v>9</v>
      </c>
      <c r="I496" s="17" t="s">
        <v>24</v>
      </c>
      <c r="J496" s="17" t="s">
        <v>322</v>
      </c>
      <c r="K496" s="17" t="s">
        <v>323</v>
      </c>
      <c r="L496" s="19">
        <v>3</v>
      </c>
      <c r="M496" s="19" t="s">
        <v>145</v>
      </c>
    </row>
    <row r="497" spans="1:13">
      <c r="A497" s="58">
        <v>45885</v>
      </c>
      <c r="B497" s="59">
        <v>0.44444444444444442</v>
      </c>
      <c r="C497" s="59">
        <v>0.45405092592592594</v>
      </c>
      <c r="D497" s="59">
        <v>9.6064814814814815E-3</v>
      </c>
      <c r="E497" s="15" t="s">
        <v>121</v>
      </c>
      <c r="F497" s="15" t="s">
        <v>301</v>
      </c>
      <c r="G497" s="17" t="s">
        <v>45</v>
      </c>
      <c r="H497" s="18">
        <v>6</v>
      </c>
      <c r="I497" s="17" t="s">
        <v>24</v>
      </c>
      <c r="J497" s="17" t="s">
        <v>320</v>
      </c>
      <c r="K497" s="17" t="s">
        <v>51</v>
      </c>
      <c r="L497" s="19">
        <v>2</v>
      </c>
      <c r="M497" s="19" t="s">
        <v>148</v>
      </c>
    </row>
    <row r="498" spans="1:13">
      <c r="A498" s="58">
        <v>45892</v>
      </c>
      <c r="B498" s="59">
        <v>0.46875</v>
      </c>
      <c r="C498" s="59">
        <v>0.48009259259259257</v>
      </c>
      <c r="D498" s="59">
        <v>1.1342592592592593E-2</v>
      </c>
      <c r="E498" s="15" t="s">
        <v>159</v>
      </c>
      <c r="F498" s="15" t="s">
        <v>313</v>
      </c>
      <c r="G498" s="17" t="s">
        <v>63</v>
      </c>
      <c r="H498" s="18">
        <v>8</v>
      </c>
      <c r="I498" s="17" t="s">
        <v>24</v>
      </c>
      <c r="J498" s="17" t="s">
        <v>325</v>
      </c>
      <c r="K498" s="17" t="s">
        <v>56</v>
      </c>
      <c r="L498" s="19">
        <v>4</v>
      </c>
      <c r="M498" s="19" t="s">
        <v>151</v>
      </c>
    </row>
    <row r="499" spans="1:13">
      <c r="A499" s="58">
        <v>45901</v>
      </c>
      <c r="B499" s="59">
        <v>0.36805555555555558</v>
      </c>
      <c r="C499" s="59">
        <v>0.37812499999999999</v>
      </c>
      <c r="D499" s="59">
        <v>1.0069444444444445E-2</v>
      </c>
      <c r="E499" s="15" t="s">
        <v>149</v>
      </c>
      <c r="F499" s="15" t="s">
        <v>302</v>
      </c>
      <c r="G499" s="17" t="s">
        <v>194</v>
      </c>
      <c r="H499" s="18" t="s">
        <v>324</v>
      </c>
      <c r="I499" s="17" t="s">
        <v>10</v>
      </c>
      <c r="J499" s="17" t="s">
        <v>326</v>
      </c>
      <c r="K499" s="17" t="s">
        <v>114</v>
      </c>
      <c r="L499" s="19">
        <v>1</v>
      </c>
      <c r="M499" s="19" t="s">
        <v>151</v>
      </c>
    </row>
    <row r="500" spans="1:13">
      <c r="A500" s="58">
        <v>45908</v>
      </c>
      <c r="B500" s="59">
        <v>0.55555555555555558</v>
      </c>
      <c r="C500" s="59">
        <v>0.56510416666666663</v>
      </c>
      <c r="D500" s="59">
        <v>9.5486111111111119E-3</v>
      </c>
      <c r="E500" s="15" t="s">
        <v>125</v>
      </c>
      <c r="F500" s="15" t="s">
        <v>302</v>
      </c>
      <c r="G500" s="17" t="s">
        <v>69</v>
      </c>
      <c r="H500" s="18">
        <v>7</v>
      </c>
      <c r="I500" s="17" t="s">
        <v>24</v>
      </c>
      <c r="J500" s="17" t="s">
        <v>351</v>
      </c>
      <c r="K500" s="17" t="s">
        <v>137</v>
      </c>
      <c r="L500" s="19">
        <v>3</v>
      </c>
      <c r="M500" s="27" t="s">
        <v>153</v>
      </c>
    </row>
    <row r="501" spans="1:13">
      <c r="A501" s="58">
        <v>45915</v>
      </c>
      <c r="B501" s="59">
        <v>0.37847222222222221</v>
      </c>
      <c r="C501" s="59">
        <v>0.39045138888888886</v>
      </c>
      <c r="D501" s="59">
        <v>1.1979166666666667E-2</v>
      </c>
      <c r="E501" s="15" t="s">
        <v>193</v>
      </c>
      <c r="F501" s="15" t="s">
        <v>304</v>
      </c>
      <c r="G501" s="17" t="s">
        <v>334</v>
      </c>
      <c r="H501" s="64">
        <v>9</v>
      </c>
      <c r="I501" s="17" t="s">
        <v>24</v>
      </c>
      <c r="J501" s="17" t="s">
        <v>329</v>
      </c>
      <c r="K501" s="17" t="s">
        <v>17</v>
      </c>
      <c r="L501" s="19">
        <v>2</v>
      </c>
      <c r="M501" s="19" t="s">
        <v>130</v>
      </c>
    </row>
    <row r="502" spans="1:13">
      <c r="A502" s="58">
        <v>45922</v>
      </c>
      <c r="B502" s="59">
        <v>0.43402777777777779</v>
      </c>
      <c r="C502" s="59">
        <v>0.44293981481481481</v>
      </c>
      <c r="D502" s="59">
        <v>8.9120370370370378E-3</v>
      </c>
      <c r="E502" s="15" t="s">
        <v>204</v>
      </c>
      <c r="F502" s="15" t="s">
        <v>306</v>
      </c>
      <c r="G502" s="17" t="s">
        <v>335</v>
      </c>
      <c r="H502" s="18">
        <v>6</v>
      </c>
      <c r="I502" s="17" t="s">
        <v>24</v>
      </c>
      <c r="J502" s="17" t="s">
        <v>331</v>
      </c>
      <c r="K502" s="17" t="s">
        <v>123</v>
      </c>
      <c r="L502" s="19">
        <v>1</v>
      </c>
      <c r="M502" s="19" t="s">
        <v>132</v>
      </c>
    </row>
    <row r="503" spans="1:13">
      <c r="A503" s="58">
        <v>45928</v>
      </c>
      <c r="B503" s="59">
        <v>0.4861111111111111</v>
      </c>
      <c r="C503" s="59">
        <v>0.49606481481481479</v>
      </c>
      <c r="D503" s="59">
        <v>9.9537037037037042E-3</v>
      </c>
      <c r="E503" s="15" t="s">
        <v>146</v>
      </c>
      <c r="F503" s="15" t="s">
        <v>302</v>
      </c>
      <c r="G503" s="17" t="s">
        <v>9</v>
      </c>
      <c r="H503" s="18">
        <v>8</v>
      </c>
      <c r="I503" s="17" t="s">
        <v>24</v>
      </c>
      <c r="J503" s="17" t="s">
        <v>328</v>
      </c>
      <c r="K503" s="17" t="s">
        <v>51</v>
      </c>
      <c r="L503" s="19">
        <v>4</v>
      </c>
      <c r="M503" s="19" t="s">
        <v>135</v>
      </c>
    </row>
    <row r="504" spans="1:13">
      <c r="A504" s="58">
        <v>45841</v>
      </c>
      <c r="B504" s="59">
        <v>0.3576388888888889</v>
      </c>
      <c r="C504" s="59">
        <v>0.36765046296296294</v>
      </c>
      <c r="D504" s="59">
        <v>1.0011574074074074E-2</v>
      </c>
      <c r="E504" s="15" t="s">
        <v>156</v>
      </c>
      <c r="F504" s="15" t="s">
        <v>305</v>
      </c>
      <c r="G504" s="17" t="s">
        <v>26</v>
      </c>
      <c r="H504" s="18">
        <v>7</v>
      </c>
      <c r="I504" s="17" t="s">
        <v>24</v>
      </c>
      <c r="J504" s="17" t="s">
        <v>352</v>
      </c>
      <c r="K504" s="17" t="s">
        <v>137</v>
      </c>
      <c r="L504" s="19">
        <v>2</v>
      </c>
      <c r="M504" s="19" t="s">
        <v>138</v>
      </c>
    </row>
    <row r="505" spans="1:13">
      <c r="A505" s="58">
        <v>45849</v>
      </c>
      <c r="B505" s="59">
        <v>0.53472222222222221</v>
      </c>
      <c r="C505" s="59">
        <v>0.54421296296296295</v>
      </c>
      <c r="D505" s="59">
        <v>9.4907407407407406E-3</v>
      </c>
      <c r="E505" s="15" t="s">
        <v>209</v>
      </c>
      <c r="F505" s="15" t="s">
        <v>303</v>
      </c>
      <c r="G505" s="17" t="s">
        <v>45</v>
      </c>
      <c r="H505" s="64">
        <v>9</v>
      </c>
      <c r="I505" s="17" t="s">
        <v>24</v>
      </c>
      <c r="J505" s="17" t="s">
        <v>319</v>
      </c>
      <c r="K505" s="17" t="s">
        <v>9</v>
      </c>
      <c r="L505" s="19">
        <v>1</v>
      </c>
      <c r="M505" s="19" t="s">
        <v>141</v>
      </c>
    </row>
    <row r="506" spans="1:13">
      <c r="A506" s="58">
        <v>45857</v>
      </c>
      <c r="B506" s="59">
        <v>0.3888888888888889</v>
      </c>
      <c r="C506" s="59">
        <v>0.39947916666666666</v>
      </c>
      <c r="D506" s="59">
        <v>1.0590277777777778E-2</v>
      </c>
      <c r="E506" s="15" t="s">
        <v>222</v>
      </c>
      <c r="F506" s="15" t="s">
        <v>309</v>
      </c>
      <c r="G506" s="17" t="s">
        <v>139</v>
      </c>
      <c r="H506" s="18" t="s">
        <v>324</v>
      </c>
      <c r="I506" s="17" t="s">
        <v>24</v>
      </c>
      <c r="J506" s="17" t="s">
        <v>336</v>
      </c>
      <c r="K506" s="17" t="s">
        <v>102</v>
      </c>
      <c r="L506" s="19">
        <v>3</v>
      </c>
      <c r="M506" s="19" t="s">
        <v>143</v>
      </c>
    </row>
    <row r="507" spans="1:13">
      <c r="A507" s="58">
        <v>45864</v>
      </c>
      <c r="B507" s="59">
        <v>0.4236111111111111</v>
      </c>
      <c r="C507" s="59">
        <v>0.43159722222222224</v>
      </c>
      <c r="D507" s="59">
        <v>7.9861111111111105E-3</v>
      </c>
      <c r="E507" s="15" t="s">
        <v>212</v>
      </c>
      <c r="F507" s="15" t="s">
        <v>308</v>
      </c>
      <c r="G507" s="17" t="s">
        <v>78</v>
      </c>
      <c r="H507" s="18">
        <v>6</v>
      </c>
      <c r="I507" s="17" t="s">
        <v>10</v>
      </c>
      <c r="J507" s="17" t="s">
        <v>337</v>
      </c>
      <c r="K507" s="17" t="s">
        <v>114</v>
      </c>
      <c r="L507" s="19">
        <v>4</v>
      </c>
      <c r="M507" s="19" t="s">
        <v>145</v>
      </c>
    </row>
    <row r="508" spans="1:13">
      <c r="A508" s="58">
        <v>45871</v>
      </c>
      <c r="B508" s="59">
        <v>0.47569444444444442</v>
      </c>
      <c r="C508" s="59">
        <v>0.48802083333333335</v>
      </c>
      <c r="D508" s="59">
        <v>1.2326388888888888E-2</v>
      </c>
      <c r="E508" s="15" t="s">
        <v>333</v>
      </c>
      <c r="F508" s="15" t="s">
        <v>313</v>
      </c>
      <c r="G508" s="17" t="s">
        <v>343</v>
      </c>
      <c r="H508" s="18">
        <v>8</v>
      </c>
      <c r="I508" s="17" t="s">
        <v>24</v>
      </c>
      <c r="J508" s="17" t="s">
        <v>338</v>
      </c>
      <c r="K508" s="17" t="s">
        <v>123</v>
      </c>
      <c r="L508" s="19">
        <v>2</v>
      </c>
      <c r="M508" s="19" t="s">
        <v>148</v>
      </c>
    </row>
    <row r="509" spans="1:13">
      <c r="A509" s="58">
        <v>45879</v>
      </c>
      <c r="B509" s="59">
        <v>0.34375</v>
      </c>
      <c r="C509" s="59">
        <v>0.35162037037037036</v>
      </c>
      <c r="D509" s="59">
        <v>7.8703703703703696E-3</v>
      </c>
      <c r="E509" s="15" t="s">
        <v>287</v>
      </c>
      <c r="F509" s="15" t="s">
        <v>313</v>
      </c>
      <c r="G509" s="17" t="s">
        <v>97</v>
      </c>
      <c r="H509" s="18">
        <v>7</v>
      </c>
      <c r="I509" s="17" t="s">
        <v>24</v>
      </c>
      <c r="J509" s="17" t="s">
        <v>353</v>
      </c>
      <c r="K509" s="17" t="s">
        <v>261</v>
      </c>
      <c r="L509" s="19">
        <v>1</v>
      </c>
      <c r="M509" s="19" t="s">
        <v>151</v>
      </c>
    </row>
    <row r="510" spans="1:13">
      <c r="A510" s="58">
        <v>45886</v>
      </c>
      <c r="B510" s="59">
        <v>0.5625</v>
      </c>
      <c r="C510" s="59">
        <v>0.57216435185185188</v>
      </c>
      <c r="D510" s="59">
        <v>9.6643518518518511E-3</v>
      </c>
      <c r="E510" s="15" t="s">
        <v>128</v>
      </c>
      <c r="F510" s="15" t="s">
        <v>301</v>
      </c>
      <c r="G510" s="17" t="s">
        <v>49</v>
      </c>
      <c r="H510" s="64">
        <v>9</v>
      </c>
      <c r="I510" s="17" t="s">
        <v>24</v>
      </c>
      <c r="J510" s="17" t="s">
        <v>322</v>
      </c>
      <c r="K510" s="17" t="s">
        <v>323</v>
      </c>
      <c r="L510" s="19">
        <v>3</v>
      </c>
      <c r="M510" s="19" t="s">
        <v>151</v>
      </c>
    </row>
    <row r="511" spans="1:13">
      <c r="A511" s="58">
        <v>45893</v>
      </c>
      <c r="B511" s="59">
        <v>0.39930555555555558</v>
      </c>
      <c r="C511" s="59">
        <v>0.41087962962962965</v>
      </c>
      <c r="D511" s="59">
        <v>1.1574074074074073E-2</v>
      </c>
      <c r="E511" s="15" t="s">
        <v>170</v>
      </c>
      <c r="F511" s="15" t="s">
        <v>302</v>
      </c>
      <c r="G511" s="17" t="s">
        <v>330</v>
      </c>
      <c r="H511" s="18">
        <v>6</v>
      </c>
      <c r="I511" s="17" t="s">
        <v>24</v>
      </c>
      <c r="J511" s="17" t="s">
        <v>320</v>
      </c>
      <c r="K511" s="17" t="s">
        <v>51</v>
      </c>
      <c r="L511" s="19">
        <v>2</v>
      </c>
      <c r="M511" s="27" t="s">
        <v>153</v>
      </c>
    </row>
    <row r="512" spans="1:13">
      <c r="A512" s="58">
        <v>45903</v>
      </c>
      <c r="B512" s="59">
        <v>0.4513888888888889</v>
      </c>
      <c r="C512" s="59">
        <v>0.46001157407407406</v>
      </c>
      <c r="D512" s="59">
        <v>8.6226851851851846E-3</v>
      </c>
      <c r="E512" s="15" t="s">
        <v>133</v>
      </c>
      <c r="F512" s="15" t="s">
        <v>301</v>
      </c>
      <c r="G512" s="17" t="s">
        <v>26</v>
      </c>
      <c r="H512" s="18">
        <v>8</v>
      </c>
      <c r="I512" s="17" t="s">
        <v>24</v>
      </c>
      <c r="J512" s="17" t="s">
        <v>325</v>
      </c>
      <c r="K512" s="17" t="s">
        <v>56</v>
      </c>
      <c r="L512" s="19">
        <v>4</v>
      </c>
      <c r="M512" s="19" t="s">
        <v>130</v>
      </c>
    </row>
    <row r="513" spans="1:13">
      <c r="A513" s="58">
        <v>45909</v>
      </c>
      <c r="B513" s="59">
        <v>0.46180555555555558</v>
      </c>
      <c r="C513" s="59">
        <v>0.47349537037037037</v>
      </c>
      <c r="D513" s="59">
        <v>1.1689814814814814E-2</v>
      </c>
      <c r="E513" s="15" t="s">
        <v>207</v>
      </c>
      <c r="F513" s="15" t="s">
        <v>304</v>
      </c>
      <c r="G513" s="17" t="s">
        <v>45</v>
      </c>
      <c r="H513" s="18" t="s">
        <v>324</v>
      </c>
      <c r="I513" s="17" t="s">
        <v>10</v>
      </c>
      <c r="J513" s="17" t="s">
        <v>326</v>
      </c>
      <c r="K513" s="17" t="s">
        <v>114</v>
      </c>
      <c r="L513" s="19">
        <v>1</v>
      </c>
      <c r="M513" s="19" t="s">
        <v>132</v>
      </c>
    </row>
    <row r="514" spans="1:13">
      <c r="A514" s="58">
        <v>45917</v>
      </c>
      <c r="B514" s="59">
        <v>0.3611111111111111</v>
      </c>
      <c r="C514" s="59">
        <v>0.37048611111111113</v>
      </c>
      <c r="D514" s="59">
        <v>9.3749999999999997E-3</v>
      </c>
      <c r="E514" s="15" t="s">
        <v>118</v>
      </c>
      <c r="F514" s="15" t="s">
        <v>301</v>
      </c>
      <c r="G514" s="17" t="s">
        <v>63</v>
      </c>
      <c r="H514" s="18">
        <v>7</v>
      </c>
      <c r="I514" s="17" t="s">
        <v>24</v>
      </c>
      <c r="J514" s="17" t="s">
        <v>354</v>
      </c>
      <c r="K514" s="17" t="s">
        <v>137</v>
      </c>
      <c r="L514" s="19">
        <v>3</v>
      </c>
      <c r="M514" s="19" t="s">
        <v>135</v>
      </c>
    </row>
    <row r="515" spans="1:13">
      <c r="A515" s="58">
        <v>45924</v>
      </c>
      <c r="B515" s="59">
        <v>0.51736111111111116</v>
      </c>
      <c r="C515" s="59">
        <v>0.52725694444444449</v>
      </c>
      <c r="D515" s="59">
        <v>9.8958333333333329E-3</v>
      </c>
      <c r="E515" s="15" t="s">
        <v>340</v>
      </c>
      <c r="F515" s="15" t="s">
        <v>310</v>
      </c>
      <c r="G515" s="17" t="s">
        <v>112</v>
      </c>
      <c r="H515" s="64">
        <v>9</v>
      </c>
      <c r="I515" s="17" t="s">
        <v>24</v>
      </c>
      <c r="J515" s="17" t="s">
        <v>329</v>
      </c>
      <c r="K515" s="17" t="s">
        <v>17</v>
      </c>
      <c r="L515" s="19">
        <v>2</v>
      </c>
      <c r="M515" s="19" t="s">
        <v>138</v>
      </c>
    </row>
    <row r="516" spans="1:13">
      <c r="A516" s="58">
        <v>45842</v>
      </c>
      <c r="B516" s="59">
        <v>0.375</v>
      </c>
      <c r="C516" s="59">
        <v>0.38587962962962963</v>
      </c>
      <c r="D516" s="59">
        <v>1.087962962962963E-2</v>
      </c>
      <c r="E516" s="15" t="s">
        <v>111</v>
      </c>
      <c r="F516" s="15" t="s">
        <v>301</v>
      </c>
      <c r="G516" s="17" t="s">
        <v>69</v>
      </c>
      <c r="H516" s="18">
        <v>6</v>
      </c>
      <c r="I516" s="17" t="s">
        <v>24</v>
      </c>
      <c r="J516" s="17" t="s">
        <v>331</v>
      </c>
      <c r="K516" s="17" t="s">
        <v>123</v>
      </c>
      <c r="L516" s="19">
        <v>1</v>
      </c>
      <c r="M516" s="19" t="s">
        <v>141</v>
      </c>
    </row>
    <row r="517" spans="1:13">
      <c r="A517" s="58">
        <v>45851</v>
      </c>
      <c r="B517" s="59">
        <v>0.4375</v>
      </c>
      <c r="C517" s="59">
        <v>0.44780092592592591</v>
      </c>
      <c r="D517" s="59">
        <v>1.0300925925925925E-2</v>
      </c>
      <c r="E517" s="15" t="s">
        <v>341</v>
      </c>
      <c r="F517" s="15" t="s">
        <v>312</v>
      </c>
      <c r="G517" s="17" t="s">
        <v>194</v>
      </c>
      <c r="H517" s="18">
        <v>8</v>
      </c>
      <c r="I517" s="17" t="s">
        <v>24</v>
      </c>
      <c r="J517" s="17" t="s">
        <v>328</v>
      </c>
      <c r="K517" s="17" t="s">
        <v>51</v>
      </c>
      <c r="L517" s="19">
        <v>4</v>
      </c>
      <c r="M517" s="19" t="s">
        <v>143</v>
      </c>
    </row>
    <row r="518" spans="1:13">
      <c r="A518" s="58">
        <v>45859</v>
      </c>
      <c r="B518" s="59">
        <v>0.48958333333333331</v>
      </c>
      <c r="C518" s="59">
        <v>0.49884259259259262</v>
      </c>
      <c r="D518" s="59">
        <v>9.2592592592592587E-3</v>
      </c>
      <c r="E518" s="15" t="s">
        <v>288</v>
      </c>
      <c r="F518" s="15" t="s">
        <v>301</v>
      </c>
      <c r="G518" s="17" t="s">
        <v>334</v>
      </c>
      <c r="H518" s="18">
        <v>7</v>
      </c>
      <c r="I518" s="17" t="s">
        <v>24</v>
      </c>
      <c r="J518" s="17" t="s">
        <v>355</v>
      </c>
      <c r="K518" s="17" t="s">
        <v>137</v>
      </c>
      <c r="L518" s="19">
        <v>2</v>
      </c>
      <c r="M518" s="19" t="s">
        <v>145</v>
      </c>
    </row>
    <row r="519" spans="1:13">
      <c r="A519" s="58">
        <v>45865</v>
      </c>
      <c r="B519" s="59">
        <v>0.34722222222222221</v>
      </c>
      <c r="C519" s="59">
        <v>0.35920138888888886</v>
      </c>
      <c r="D519" s="59">
        <v>1.1979166666666667E-2</v>
      </c>
      <c r="E519" s="15" t="s">
        <v>289</v>
      </c>
      <c r="F519" s="15" t="s">
        <v>312</v>
      </c>
      <c r="G519" s="17" t="s">
        <v>139</v>
      </c>
      <c r="H519" s="64">
        <v>9</v>
      </c>
      <c r="I519" s="17" t="s">
        <v>24</v>
      </c>
      <c r="J519" s="17" t="s">
        <v>319</v>
      </c>
      <c r="K519" s="17" t="s">
        <v>9</v>
      </c>
      <c r="L519" s="19">
        <v>1</v>
      </c>
      <c r="M519" s="19" t="s">
        <v>148</v>
      </c>
    </row>
    <row r="520" spans="1:13">
      <c r="A520" s="58">
        <v>45873</v>
      </c>
      <c r="B520" s="59">
        <v>0.53819444444444442</v>
      </c>
      <c r="C520" s="59">
        <v>0.546875</v>
      </c>
      <c r="D520" s="59">
        <v>8.6805555555555559E-3</v>
      </c>
      <c r="E520" s="15" t="s">
        <v>290</v>
      </c>
      <c r="F520" s="15" t="s">
        <v>306</v>
      </c>
      <c r="G520" s="17" t="s">
        <v>344</v>
      </c>
      <c r="H520" s="18" t="s">
        <v>324</v>
      </c>
      <c r="I520" s="17" t="s">
        <v>24</v>
      </c>
      <c r="J520" s="17" t="s">
        <v>336</v>
      </c>
      <c r="K520" s="17" t="s">
        <v>47</v>
      </c>
      <c r="L520" s="19">
        <v>3</v>
      </c>
      <c r="M520" s="19" t="s">
        <v>151</v>
      </c>
    </row>
    <row r="521" spans="1:13">
      <c r="A521" s="58">
        <v>45880</v>
      </c>
      <c r="B521" s="59">
        <v>0.38194444444444442</v>
      </c>
      <c r="C521" s="59">
        <v>0.39357638888888891</v>
      </c>
      <c r="D521" s="59">
        <v>1.1631944444444445E-2</v>
      </c>
      <c r="E521" s="15" t="s">
        <v>282</v>
      </c>
      <c r="F521" s="15" t="s">
        <v>302</v>
      </c>
      <c r="G521" s="17" t="s">
        <v>45</v>
      </c>
      <c r="H521" s="18">
        <v>6</v>
      </c>
      <c r="I521" s="17" t="s">
        <v>10</v>
      </c>
      <c r="J521" s="17" t="s">
        <v>347</v>
      </c>
      <c r="K521" s="17" t="s">
        <v>114</v>
      </c>
      <c r="L521" s="19">
        <v>4</v>
      </c>
      <c r="M521" s="19" t="s">
        <v>151</v>
      </c>
    </row>
    <row r="522" spans="1:13">
      <c r="A522" s="58">
        <v>45888</v>
      </c>
      <c r="B522" s="59">
        <v>0.43402777777777779</v>
      </c>
      <c r="C522" s="59">
        <v>0.44189814814814815</v>
      </c>
      <c r="D522" s="59">
        <v>7.8703703703703696E-3</v>
      </c>
      <c r="E522" s="15" t="s">
        <v>218</v>
      </c>
      <c r="F522" s="15" t="s">
        <v>304</v>
      </c>
      <c r="G522" s="17" t="s">
        <v>335</v>
      </c>
      <c r="H522" s="18">
        <v>8</v>
      </c>
      <c r="I522" s="17" t="s">
        <v>24</v>
      </c>
      <c r="J522" s="17" t="s">
        <v>338</v>
      </c>
      <c r="K522" s="17" t="s">
        <v>123</v>
      </c>
      <c r="L522" s="19">
        <v>2</v>
      </c>
      <c r="M522" s="27" t="s">
        <v>153</v>
      </c>
    </row>
    <row r="523" spans="1:13">
      <c r="A523" s="58">
        <v>45896</v>
      </c>
      <c r="B523" s="59">
        <v>0.4861111111111111</v>
      </c>
      <c r="C523" s="59">
        <v>0.49438657407407405</v>
      </c>
      <c r="D523" s="59">
        <v>8.2754629629629636E-3</v>
      </c>
      <c r="E523" s="15" t="s">
        <v>281</v>
      </c>
      <c r="F523" s="15" t="s">
        <v>311</v>
      </c>
      <c r="G523" s="17" t="s">
        <v>9</v>
      </c>
      <c r="H523" s="18">
        <v>7</v>
      </c>
      <c r="I523" s="17" t="s">
        <v>24</v>
      </c>
      <c r="J523" s="17" t="s">
        <v>356</v>
      </c>
      <c r="K523" s="17" t="s">
        <v>261</v>
      </c>
      <c r="L523" s="19">
        <v>1</v>
      </c>
      <c r="M523" s="19" t="s">
        <v>130</v>
      </c>
    </row>
    <row r="524" spans="1:13">
      <c r="A524" s="58">
        <v>45905</v>
      </c>
      <c r="B524" s="59">
        <v>0.35416666666666669</v>
      </c>
      <c r="C524" s="59">
        <v>0.3664351851851852</v>
      </c>
      <c r="D524" s="59">
        <v>1.2268518518518519E-2</v>
      </c>
      <c r="E524" s="15" t="s">
        <v>346</v>
      </c>
      <c r="F524" s="15" t="s">
        <v>302</v>
      </c>
      <c r="G524" s="17" t="s">
        <v>26</v>
      </c>
      <c r="H524" s="64">
        <v>9</v>
      </c>
      <c r="I524" s="17" t="s">
        <v>24</v>
      </c>
      <c r="J524" s="17" t="s">
        <v>322</v>
      </c>
      <c r="K524" s="17" t="s">
        <v>323</v>
      </c>
      <c r="L524" s="19">
        <v>3</v>
      </c>
      <c r="M524" s="19" t="s">
        <v>132</v>
      </c>
    </row>
    <row r="525" spans="1:13">
      <c r="A525" s="58">
        <v>45912</v>
      </c>
      <c r="B525" s="59">
        <v>0.55208333333333337</v>
      </c>
      <c r="C525" s="59">
        <v>0.5615162037037037</v>
      </c>
      <c r="D525" s="59">
        <v>9.432870370370371E-3</v>
      </c>
      <c r="E525" s="15" t="s">
        <v>348</v>
      </c>
      <c r="F525" s="15" t="s">
        <v>303</v>
      </c>
      <c r="G525" s="17" t="s">
        <v>45</v>
      </c>
      <c r="H525" s="18">
        <v>6</v>
      </c>
      <c r="I525" s="17" t="s">
        <v>24</v>
      </c>
      <c r="J525" s="17" t="s">
        <v>320</v>
      </c>
      <c r="K525" s="17" t="s">
        <v>51</v>
      </c>
      <c r="L525" s="19">
        <v>2</v>
      </c>
      <c r="M525" s="19" t="s">
        <v>135</v>
      </c>
    </row>
    <row r="526" spans="1:13">
      <c r="A526" s="58">
        <v>45918</v>
      </c>
      <c r="B526" s="59">
        <v>0.40625</v>
      </c>
      <c r="C526" s="59">
        <v>0.41759259259259257</v>
      </c>
      <c r="D526" s="59">
        <v>1.1342592592592593E-2</v>
      </c>
      <c r="E526" s="15" t="s">
        <v>213</v>
      </c>
      <c r="F526" s="15" t="s">
        <v>301</v>
      </c>
      <c r="G526" s="17" t="s">
        <v>97</v>
      </c>
      <c r="H526" s="18">
        <v>8</v>
      </c>
      <c r="I526" s="17" t="s">
        <v>24</v>
      </c>
      <c r="J526" s="17" t="s">
        <v>325</v>
      </c>
      <c r="K526" s="17" t="s">
        <v>56</v>
      </c>
      <c r="L526" s="19">
        <v>4</v>
      </c>
      <c r="M526" s="19" t="s">
        <v>138</v>
      </c>
    </row>
    <row r="527" spans="1:13">
      <c r="A527" s="58">
        <v>45925</v>
      </c>
      <c r="B527" s="59">
        <v>0.42708333333333331</v>
      </c>
      <c r="C527" s="59">
        <v>0.43593749999999998</v>
      </c>
      <c r="D527" s="59">
        <v>8.8541666666666664E-3</v>
      </c>
      <c r="E527" s="15" t="s">
        <v>350</v>
      </c>
      <c r="F527" s="15" t="s">
        <v>313</v>
      </c>
      <c r="G527" s="17" t="s">
        <v>330</v>
      </c>
      <c r="H527" s="18" t="s">
        <v>324</v>
      </c>
      <c r="I527" s="17" t="s">
        <v>10</v>
      </c>
      <c r="J527" s="17" t="s">
        <v>326</v>
      </c>
      <c r="K527" s="17" t="s">
        <v>114</v>
      </c>
      <c r="L527" s="19">
        <v>1</v>
      </c>
      <c r="M527" s="19" t="s">
        <v>141</v>
      </c>
    </row>
    <row r="528" spans="1:13">
      <c r="A528" s="58">
        <v>45845</v>
      </c>
      <c r="B528" s="59">
        <v>0.47222222222222221</v>
      </c>
      <c r="C528" s="59">
        <v>0.48182870370370373</v>
      </c>
      <c r="D528" s="59">
        <v>9.6064814814814815E-3</v>
      </c>
      <c r="E528" s="15" t="s">
        <v>121</v>
      </c>
      <c r="F528" s="15" t="s">
        <v>301</v>
      </c>
      <c r="G528" s="17" t="s">
        <v>247</v>
      </c>
      <c r="H528" s="18">
        <v>7</v>
      </c>
      <c r="I528" s="17" t="s">
        <v>24</v>
      </c>
      <c r="J528" s="17" t="s">
        <v>357</v>
      </c>
      <c r="K528" s="17" t="s">
        <v>137</v>
      </c>
      <c r="L528" s="19">
        <v>3</v>
      </c>
      <c r="M528" s="19" t="s">
        <v>143</v>
      </c>
    </row>
    <row r="529" spans="1:13">
      <c r="A529" s="58">
        <v>45852</v>
      </c>
      <c r="B529" s="59">
        <v>0.33680555555555558</v>
      </c>
      <c r="C529" s="59">
        <v>0.34756944444444443</v>
      </c>
      <c r="D529" s="59">
        <v>1.0763888888888889E-2</v>
      </c>
      <c r="E529" s="15" t="s">
        <v>159</v>
      </c>
      <c r="F529" s="15" t="s">
        <v>313</v>
      </c>
      <c r="G529" s="17" t="s">
        <v>112</v>
      </c>
      <c r="H529" s="64">
        <v>9</v>
      </c>
      <c r="I529" s="17" t="s">
        <v>24</v>
      </c>
      <c r="J529" s="17" t="s">
        <v>329</v>
      </c>
      <c r="K529" s="17" t="s">
        <v>17</v>
      </c>
      <c r="L529" s="19">
        <v>2</v>
      </c>
      <c r="M529" s="19" t="s">
        <v>145</v>
      </c>
    </row>
    <row r="530" spans="1:13">
      <c r="A530" s="58">
        <v>45858</v>
      </c>
      <c r="B530" s="59">
        <v>0.52430555555555558</v>
      </c>
      <c r="C530" s="59">
        <v>0.53431712962962963</v>
      </c>
      <c r="D530" s="59">
        <v>1.0011574074074074E-2</v>
      </c>
      <c r="E530" s="15" t="s">
        <v>149</v>
      </c>
      <c r="F530" s="15" t="s">
        <v>302</v>
      </c>
      <c r="G530" s="17" t="s">
        <v>26</v>
      </c>
      <c r="H530" s="18">
        <v>6</v>
      </c>
      <c r="I530" s="17" t="s">
        <v>24</v>
      </c>
      <c r="J530" s="17" t="s">
        <v>331</v>
      </c>
      <c r="K530" s="17" t="s">
        <v>123</v>
      </c>
      <c r="L530" s="19">
        <v>1</v>
      </c>
      <c r="M530" s="19" t="s">
        <v>148</v>
      </c>
    </row>
    <row r="531" spans="1:13">
      <c r="A531" s="58">
        <v>45867</v>
      </c>
      <c r="B531" s="59">
        <v>0.40972222222222221</v>
      </c>
      <c r="C531" s="59">
        <v>0.41961805555555554</v>
      </c>
      <c r="D531" s="59">
        <v>9.8958333333333329E-3</v>
      </c>
      <c r="E531" s="15" t="s">
        <v>125</v>
      </c>
      <c r="F531" s="15" t="s">
        <v>302</v>
      </c>
      <c r="G531" s="17" t="s">
        <v>45</v>
      </c>
      <c r="H531" s="18">
        <v>8</v>
      </c>
      <c r="I531" s="17" t="s">
        <v>24</v>
      </c>
      <c r="J531" s="17" t="s">
        <v>328</v>
      </c>
      <c r="K531" s="17" t="s">
        <v>51</v>
      </c>
      <c r="L531" s="19">
        <v>4</v>
      </c>
      <c r="M531" s="19" t="s">
        <v>151</v>
      </c>
    </row>
    <row r="532" spans="1:13">
      <c r="A532" s="58">
        <v>45875</v>
      </c>
      <c r="B532" s="59">
        <v>0.4201388888888889</v>
      </c>
      <c r="C532" s="59">
        <v>0.43240740740740741</v>
      </c>
      <c r="D532" s="59">
        <v>1.2268518518518519E-2</v>
      </c>
      <c r="E532" s="15" t="s">
        <v>193</v>
      </c>
      <c r="F532" s="15" t="s">
        <v>304</v>
      </c>
      <c r="G532" s="17" t="s">
        <v>49</v>
      </c>
      <c r="H532" s="18">
        <v>7</v>
      </c>
      <c r="I532" s="17" t="s">
        <v>24</v>
      </c>
      <c r="J532" s="17" t="s">
        <v>358</v>
      </c>
      <c r="K532" s="17" t="s">
        <v>137</v>
      </c>
      <c r="L532" s="19">
        <v>2</v>
      </c>
      <c r="M532" s="19" t="s">
        <v>151</v>
      </c>
    </row>
    <row r="533" spans="1:13">
      <c r="A533" s="58">
        <v>45882</v>
      </c>
      <c r="B533" s="59">
        <v>0.47916666666666669</v>
      </c>
      <c r="C533" s="59">
        <v>0.48767361111111113</v>
      </c>
      <c r="D533" s="59">
        <v>8.5069444444444437E-3</v>
      </c>
      <c r="E533" s="15" t="s">
        <v>204</v>
      </c>
      <c r="F533" s="15" t="s">
        <v>306</v>
      </c>
      <c r="G533" s="17" t="s">
        <v>139</v>
      </c>
      <c r="H533" s="64">
        <v>9</v>
      </c>
      <c r="I533" s="17" t="s">
        <v>24</v>
      </c>
      <c r="J533" s="17" t="s">
        <v>319</v>
      </c>
      <c r="K533" s="17" t="s">
        <v>9</v>
      </c>
      <c r="L533" s="19">
        <v>1</v>
      </c>
      <c r="M533" s="27" t="s">
        <v>153</v>
      </c>
    </row>
    <row r="534" spans="1:13">
      <c r="A534" s="58">
        <v>45890</v>
      </c>
      <c r="B534" s="59">
        <v>0.36458333333333331</v>
      </c>
      <c r="C534" s="59">
        <v>0.37418981481481484</v>
      </c>
      <c r="D534" s="59">
        <v>9.6064814814814815E-3</v>
      </c>
      <c r="E534" s="15" t="s">
        <v>146</v>
      </c>
      <c r="F534" s="15" t="s">
        <v>302</v>
      </c>
      <c r="G534" s="17" t="s">
        <v>63</v>
      </c>
      <c r="H534" s="18" t="s">
        <v>324</v>
      </c>
      <c r="I534" s="17" t="s">
        <v>24</v>
      </c>
      <c r="J534" s="17" t="s">
        <v>336</v>
      </c>
      <c r="K534" s="17" t="s">
        <v>102</v>
      </c>
      <c r="L534" s="19">
        <v>3</v>
      </c>
      <c r="M534" s="19" t="s">
        <v>130</v>
      </c>
    </row>
    <row r="535" spans="1:13">
      <c r="A535" s="58">
        <v>45897</v>
      </c>
      <c r="B535" s="59">
        <v>0.54166666666666663</v>
      </c>
      <c r="C535" s="59">
        <v>0.55312499999999998</v>
      </c>
      <c r="D535" s="59">
        <v>1.1458333333333333E-2</v>
      </c>
      <c r="E535" s="15" t="s">
        <v>156</v>
      </c>
      <c r="F535" s="15" t="s">
        <v>305</v>
      </c>
      <c r="G535" s="17" t="s">
        <v>194</v>
      </c>
      <c r="H535" s="18">
        <v>6</v>
      </c>
      <c r="I535" s="17" t="s">
        <v>10</v>
      </c>
      <c r="J535" s="17" t="s">
        <v>347</v>
      </c>
      <c r="K535" s="17" t="s">
        <v>114</v>
      </c>
      <c r="L535" s="19">
        <v>4</v>
      </c>
      <c r="M535" s="19" t="s">
        <v>132</v>
      </c>
    </row>
    <row r="536" spans="1:13">
      <c r="A536" s="58">
        <v>45906</v>
      </c>
      <c r="B536" s="59">
        <v>0.38541666666666669</v>
      </c>
      <c r="C536" s="59">
        <v>0.39351851851851855</v>
      </c>
      <c r="D536" s="59">
        <v>8.1018518518518514E-3</v>
      </c>
      <c r="E536" s="15" t="s">
        <v>209</v>
      </c>
      <c r="F536" s="15" t="s">
        <v>303</v>
      </c>
      <c r="G536" s="17" t="s">
        <v>69</v>
      </c>
      <c r="H536" s="18">
        <v>8</v>
      </c>
      <c r="I536" s="17" t="s">
        <v>24</v>
      </c>
      <c r="J536" s="17" t="s">
        <v>338</v>
      </c>
      <c r="K536" s="17" t="s">
        <v>123</v>
      </c>
      <c r="L536" s="19">
        <v>2</v>
      </c>
      <c r="M536" s="19" t="s">
        <v>135</v>
      </c>
    </row>
    <row r="537" spans="1:13">
      <c r="A537" s="58">
        <v>45913</v>
      </c>
      <c r="B537" s="59">
        <v>0.4375</v>
      </c>
      <c r="C537" s="59">
        <v>0.44542824074074072</v>
      </c>
      <c r="D537" s="59">
        <v>7.9282407407407409E-3</v>
      </c>
      <c r="E537" s="15" t="s">
        <v>222</v>
      </c>
      <c r="F537" s="15" t="s">
        <v>309</v>
      </c>
      <c r="G537" s="17" t="s">
        <v>45</v>
      </c>
      <c r="H537" s="18">
        <v>7</v>
      </c>
      <c r="I537" s="17" t="s">
        <v>24</v>
      </c>
      <c r="J537" s="17" t="s">
        <v>359</v>
      </c>
      <c r="K537" s="17" t="s">
        <v>261</v>
      </c>
      <c r="L537" s="19">
        <v>1</v>
      </c>
      <c r="M537" s="19" t="s">
        <v>138</v>
      </c>
    </row>
    <row r="538" spans="1:13">
      <c r="A538" s="58">
        <v>45920</v>
      </c>
      <c r="B538" s="59">
        <v>0.49305555555555558</v>
      </c>
      <c r="C538" s="59">
        <v>0.50503472222222223</v>
      </c>
      <c r="D538" s="59">
        <v>1.1979166666666667E-2</v>
      </c>
      <c r="E538" s="15" t="s">
        <v>212</v>
      </c>
      <c r="F538" s="15" t="s">
        <v>308</v>
      </c>
      <c r="G538" s="17" t="s">
        <v>78</v>
      </c>
      <c r="H538" s="64">
        <v>9</v>
      </c>
      <c r="I538" s="17" t="s">
        <v>24</v>
      </c>
      <c r="J538" s="17" t="s">
        <v>322</v>
      </c>
      <c r="K538" s="17" t="s">
        <v>323</v>
      </c>
      <c r="L538" s="19">
        <v>3</v>
      </c>
      <c r="M538" s="19" t="s">
        <v>141</v>
      </c>
    </row>
    <row r="539" spans="1:13">
      <c r="A539" s="58">
        <v>45926</v>
      </c>
      <c r="B539" s="59">
        <v>0.34722222222222221</v>
      </c>
      <c r="C539" s="59">
        <v>0.35682870370370373</v>
      </c>
      <c r="D539" s="59">
        <v>9.6064814814814815E-3</v>
      </c>
      <c r="E539" s="15" t="s">
        <v>333</v>
      </c>
      <c r="F539" s="15" t="s">
        <v>313</v>
      </c>
      <c r="G539" s="17" t="s">
        <v>97</v>
      </c>
      <c r="H539" s="18">
        <v>6</v>
      </c>
      <c r="I539" s="17" t="s">
        <v>24</v>
      </c>
      <c r="J539" s="17" t="s">
        <v>320</v>
      </c>
      <c r="K539" s="17" t="s">
        <v>51</v>
      </c>
      <c r="L539" s="19">
        <v>2</v>
      </c>
      <c r="M539" s="19" t="s">
        <v>143</v>
      </c>
    </row>
    <row r="540" spans="1:13">
      <c r="A540" s="58">
        <v>45839</v>
      </c>
      <c r="B540" s="59">
        <v>0.53125</v>
      </c>
      <c r="C540" s="59">
        <v>0.54270833333333335</v>
      </c>
      <c r="D540" s="59">
        <v>1.1458333333333333E-2</v>
      </c>
      <c r="E540" s="15" t="s">
        <v>287</v>
      </c>
      <c r="F540" s="15" t="s">
        <v>313</v>
      </c>
      <c r="G540" s="17" t="s">
        <v>330</v>
      </c>
      <c r="H540" s="18">
        <v>8</v>
      </c>
      <c r="I540" s="17" t="s">
        <v>24</v>
      </c>
      <c r="J540" s="17" t="s">
        <v>325</v>
      </c>
      <c r="K540" s="17" t="s">
        <v>56</v>
      </c>
      <c r="L540" s="19">
        <v>4</v>
      </c>
      <c r="M540" s="19" t="s">
        <v>145</v>
      </c>
    </row>
    <row r="541" spans="1:13">
      <c r="A541" s="58">
        <v>45848</v>
      </c>
      <c r="B541" s="59">
        <v>0.3923611111111111</v>
      </c>
      <c r="C541" s="59">
        <v>0.40190972222222221</v>
      </c>
      <c r="D541" s="59">
        <v>9.5486111111111119E-3</v>
      </c>
      <c r="E541" s="15" t="s">
        <v>128</v>
      </c>
      <c r="F541" s="15" t="s">
        <v>301</v>
      </c>
      <c r="G541" s="17" t="s">
        <v>334</v>
      </c>
      <c r="H541" s="18" t="s">
        <v>324</v>
      </c>
      <c r="I541" s="17" t="s">
        <v>10</v>
      </c>
      <c r="J541" s="17" t="s">
        <v>326</v>
      </c>
      <c r="K541" s="17" t="s">
        <v>114</v>
      </c>
      <c r="L541" s="19">
        <v>1</v>
      </c>
      <c r="M541" s="19" t="s">
        <v>148</v>
      </c>
    </row>
    <row r="542" spans="1:13">
      <c r="A542" s="58">
        <v>45854</v>
      </c>
      <c r="B542" s="59">
        <v>0.44444444444444442</v>
      </c>
      <c r="C542" s="59">
        <v>0.45300925925925928</v>
      </c>
      <c r="D542" s="59">
        <v>8.564814814814815E-3</v>
      </c>
      <c r="E542" s="15" t="s">
        <v>170</v>
      </c>
      <c r="F542" s="15" t="s">
        <v>302</v>
      </c>
      <c r="G542" s="17" t="s">
        <v>335</v>
      </c>
      <c r="H542" s="18">
        <v>7</v>
      </c>
      <c r="I542" s="17" t="s">
        <v>24</v>
      </c>
      <c r="J542" s="17" t="s">
        <v>360</v>
      </c>
      <c r="K542" s="17" t="s">
        <v>137</v>
      </c>
      <c r="L542" s="19">
        <v>3</v>
      </c>
      <c r="M542" s="19" t="s">
        <v>151</v>
      </c>
    </row>
    <row r="543" spans="1:13">
      <c r="A543" s="58">
        <v>45861</v>
      </c>
      <c r="B543" s="59">
        <v>0.46527777777777779</v>
      </c>
      <c r="C543" s="59">
        <v>0.47771990740740738</v>
      </c>
      <c r="D543" s="59">
        <v>1.2442129629629629E-2</v>
      </c>
      <c r="E543" s="15" t="s">
        <v>133</v>
      </c>
      <c r="F543" s="15" t="s">
        <v>301</v>
      </c>
      <c r="G543" s="17" t="s">
        <v>9</v>
      </c>
      <c r="H543" s="64">
        <v>9</v>
      </c>
      <c r="I543" s="17" t="s">
        <v>24</v>
      </c>
      <c r="J543" s="17" t="s">
        <v>329</v>
      </c>
      <c r="K543" s="17" t="s">
        <v>17</v>
      </c>
      <c r="L543" s="19">
        <v>2</v>
      </c>
      <c r="M543" s="19" t="s">
        <v>151</v>
      </c>
    </row>
    <row r="544" spans="1:13">
      <c r="A544" s="58">
        <v>45869</v>
      </c>
      <c r="B544" s="59">
        <v>0.37152777777777779</v>
      </c>
      <c r="C544" s="59">
        <v>0.38090277777777776</v>
      </c>
      <c r="D544" s="59">
        <v>9.3749999999999997E-3</v>
      </c>
      <c r="E544" s="15" t="s">
        <v>207</v>
      </c>
      <c r="F544" s="15" t="s">
        <v>304</v>
      </c>
      <c r="G544" s="17" t="s">
        <v>26</v>
      </c>
      <c r="H544" s="18">
        <v>6</v>
      </c>
      <c r="I544" s="17" t="s">
        <v>24</v>
      </c>
      <c r="J544" s="17" t="s">
        <v>331</v>
      </c>
      <c r="K544" s="17" t="s">
        <v>123</v>
      </c>
      <c r="L544" s="19">
        <v>1</v>
      </c>
      <c r="M544" s="27" t="s">
        <v>153</v>
      </c>
    </row>
    <row r="545" spans="1:13">
      <c r="A545" s="58">
        <v>45877</v>
      </c>
      <c r="B545" s="59">
        <v>0.55902777777777779</v>
      </c>
      <c r="C545" s="59">
        <v>0.56921296296296298</v>
      </c>
      <c r="D545" s="59">
        <v>1.0185185185185186E-2</v>
      </c>
      <c r="E545" s="15" t="s">
        <v>118</v>
      </c>
      <c r="F545" s="15" t="s">
        <v>301</v>
      </c>
      <c r="G545" s="17" t="s">
        <v>45</v>
      </c>
      <c r="H545" s="18">
        <v>8</v>
      </c>
      <c r="I545" s="17" t="s">
        <v>24</v>
      </c>
      <c r="J545" s="17" t="s">
        <v>328</v>
      </c>
      <c r="K545" s="17" t="s">
        <v>51</v>
      </c>
      <c r="L545" s="19">
        <v>4</v>
      </c>
      <c r="M545" s="19" t="s">
        <v>130</v>
      </c>
    </row>
    <row r="546" spans="1:13">
      <c r="A546" s="58">
        <v>45884</v>
      </c>
      <c r="B546" s="59">
        <v>0.37847222222222221</v>
      </c>
      <c r="C546" s="59">
        <v>0.38998842592592592</v>
      </c>
      <c r="D546" s="59">
        <v>1.1516203703703704E-2</v>
      </c>
      <c r="E546" s="15" t="s">
        <v>340</v>
      </c>
      <c r="F546" s="15" t="s">
        <v>310</v>
      </c>
      <c r="G546" s="17" t="s">
        <v>344</v>
      </c>
      <c r="H546" s="18">
        <v>7</v>
      </c>
      <c r="I546" s="17" t="s">
        <v>24</v>
      </c>
      <c r="J546" s="17" t="s">
        <v>361</v>
      </c>
      <c r="K546" s="17" t="s">
        <v>137</v>
      </c>
      <c r="L546" s="19">
        <v>2</v>
      </c>
      <c r="M546" s="19" t="s">
        <v>132</v>
      </c>
    </row>
    <row r="547" spans="1:13">
      <c r="A547" s="58">
        <v>45891</v>
      </c>
      <c r="B547" s="59">
        <v>0.43055555555555558</v>
      </c>
      <c r="C547" s="59">
        <v>0.43836805555555558</v>
      </c>
      <c r="D547" s="59">
        <v>7.8125E-3</v>
      </c>
      <c r="E547" s="15" t="s">
        <v>111</v>
      </c>
      <c r="F547" s="15" t="s">
        <v>301</v>
      </c>
      <c r="G547" s="17" t="s">
        <v>139</v>
      </c>
      <c r="H547" s="64">
        <v>9</v>
      </c>
      <c r="I547" s="17" t="s">
        <v>24</v>
      </c>
      <c r="J547" s="17" t="s">
        <v>319</v>
      </c>
      <c r="K547" s="17" t="s">
        <v>9</v>
      </c>
      <c r="L547" s="19">
        <v>1</v>
      </c>
      <c r="M547" s="19" t="s">
        <v>135</v>
      </c>
    </row>
    <row r="548" spans="1:13">
      <c r="A548" s="58">
        <v>45898</v>
      </c>
      <c r="B548" s="59">
        <v>0.4826388888888889</v>
      </c>
      <c r="C548" s="59">
        <v>0.49224537037037036</v>
      </c>
      <c r="D548" s="59">
        <v>9.6064814814814815E-3</v>
      </c>
      <c r="E548" s="15" t="s">
        <v>341</v>
      </c>
      <c r="F548" s="15" t="s">
        <v>312</v>
      </c>
      <c r="G548" s="17" t="s">
        <v>112</v>
      </c>
      <c r="H548" s="18" t="s">
        <v>324</v>
      </c>
      <c r="I548" s="17" t="s">
        <v>24</v>
      </c>
      <c r="J548" s="17" t="s">
        <v>336</v>
      </c>
      <c r="K548" s="17" t="s">
        <v>47</v>
      </c>
      <c r="L548" s="19">
        <v>3</v>
      </c>
      <c r="M548" s="19" t="s">
        <v>138</v>
      </c>
    </row>
    <row r="549" spans="1:13">
      <c r="A549" s="58">
        <v>45907</v>
      </c>
      <c r="B549" s="59">
        <v>0.34027777777777779</v>
      </c>
      <c r="C549" s="59">
        <v>0.35190972222222222</v>
      </c>
      <c r="D549" s="59">
        <v>1.1631944444444445E-2</v>
      </c>
      <c r="E549" s="15" t="s">
        <v>288</v>
      </c>
      <c r="F549" s="15" t="s">
        <v>301</v>
      </c>
      <c r="G549" s="17" t="s">
        <v>49</v>
      </c>
      <c r="H549" s="18">
        <v>6</v>
      </c>
      <c r="I549" s="17" t="s">
        <v>10</v>
      </c>
      <c r="J549" s="17" t="s">
        <v>347</v>
      </c>
      <c r="K549" s="17" t="s">
        <v>114</v>
      </c>
      <c r="L549" s="19">
        <v>4</v>
      </c>
      <c r="M549" s="19" t="s">
        <v>141</v>
      </c>
    </row>
    <row r="550" spans="1:13">
      <c r="A550" s="58">
        <v>45914</v>
      </c>
      <c r="B550" s="59">
        <v>0.53472222222222221</v>
      </c>
      <c r="C550" s="59">
        <v>0.54334490740740737</v>
      </c>
      <c r="D550" s="59">
        <v>8.6226851851851846E-3</v>
      </c>
      <c r="E550" s="15" t="s">
        <v>289</v>
      </c>
      <c r="F550" s="15" t="s">
        <v>312</v>
      </c>
      <c r="G550" s="17" t="s">
        <v>194</v>
      </c>
      <c r="H550" s="18">
        <v>8</v>
      </c>
      <c r="I550" s="17" t="s">
        <v>24</v>
      </c>
      <c r="J550" s="17" t="s">
        <v>338</v>
      </c>
      <c r="K550" s="17" t="s">
        <v>123</v>
      </c>
      <c r="L550" s="19">
        <v>2</v>
      </c>
      <c r="M550" s="19" t="s">
        <v>143</v>
      </c>
    </row>
    <row r="551" spans="1:13">
      <c r="A551" s="58">
        <v>45921</v>
      </c>
      <c r="B551" s="59">
        <v>0.39930555555555558</v>
      </c>
      <c r="C551" s="59">
        <v>0.40752314814814816</v>
      </c>
      <c r="D551" s="59">
        <v>8.2175925925925923E-3</v>
      </c>
      <c r="E551" s="15" t="s">
        <v>290</v>
      </c>
      <c r="F551" s="15" t="s">
        <v>306</v>
      </c>
      <c r="G551" s="17" t="s">
        <v>26</v>
      </c>
      <c r="H551" s="18">
        <v>7</v>
      </c>
      <c r="I551" s="17" t="s">
        <v>24</v>
      </c>
      <c r="J551" s="17" t="s">
        <v>362</v>
      </c>
      <c r="K551" s="17" t="s">
        <v>261</v>
      </c>
      <c r="L551" s="19">
        <v>1</v>
      </c>
      <c r="M551" s="19" t="s">
        <v>145</v>
      </c>
    </row>
    <row r="552" spans="1:13">
      <c r="A552" s="58">
        <v>45927</v>
      </c>
      <c r="B552" s="59">
        <v>0.4548611111111111</v>
      </c>
      <c r="C552" s="59">
        <v>0.46712962962962962</v>
      </c>
      <c r="D552" s="59">
        <v>1.2268518518518519E-2</v>
      </c>
      <c r="E552" s="15" t="s">
        <v>282</v>
      </c>
      <c r="F552" s="15" t="s">
        <v>302</v>
      </c>
      <c r="G552" s="17" t="s">
        <v>45</v>
      </c>
      <c r="H552" s="64">
        <v>9</v>
      </c>
      <c r="I552" s="17" t="s">
        <v>24</v>
      </c>
      <c r="J552" s="17" t="s">
        <v>322</v>
      </c>
      <c r="K552" s="17" t="s">
        <v>323</v>
      </c>
      <c r="L552" s="19">
        <v>3</v>
      </c>
      <c r="M552" s="19" t="s">
        <v>148</v>
      </c>
    </row>
    <row r="553" spans="1:13">
      <c r="A553" s="58">
        <v>45929</v>
      </c>
      <c r="B553" s="59">
        <v>0.47569444444444442</v>
      </c>
      <c r="C553" s="59">
        <v>0.48506944444444444</v>
      </c>
      <c r="D553" s="59">
        <v>9.3749999999999997E-3</v>
      </c>
      <c r="E553" s="15" t="s">
        <v>218</v>
      </c>
      <c r="F553" s="15" t="s">
        <v>304</v>
      </c>
      <c r="G553" s="17" t="s">
        <v>97</v>
      </c>
      <c r="H553" s="18">
        <v>6</v>
      </c>
      <c r="I553" s="17" t="s">
        <v>24</v>
      </c>
      <c r="J553" s="17" t="s">
        <v>320</v>
      </c>
      <c r="K553" s="17" t="s">
        <v>51</v>
      </c>
      <c r="L553" s="19">
        <v>2</v>
      </c>
      <c r="M553" s="19" t="s">
        <v>151</v>
      </c>
    </row>
    <row r="554" spans="1:13">
      <c r="A554" s="58">
        <v>45840</v>
      </c>
      <c r="B554" s="59">
        <v>0.35416666666666669</v>
      </c>
      <c r="C554" s="59">
        <v>0.3662037037037037</v>
      </c>
      <c r="D554" s="59">
        <v>1.2037037037037037E-2</v>
      </c>
      <c r="E554" s="15" t="s">
        <v>281</v>
      </c>
      <c r="F554" s="15" t="s">
        <v>311</v>
      </c>
      <c r="G554" s="17" t="s">
        <v>63</v>
      </c>
      <c r="H554" s="18">
        <v>8</v>
      </c>
      <c r="I554" s="17" t="s">
        <v>24</v>
      </c>
      <c r="J554" s="17" t="s">
        <v>325</v>
      </c>
      <c r="K554" s="17" t="s">
        <v>56</v>
      </c>
      <c r="L554" s="19">
        <v>4</v>
      </c>
      <c r="M554" s="19" t="s">
        <v>151</v>
      </c>
    </row>
    <row r="555" spans="1:13">
      <c r="A555" s="58">
        <v>45846</v>
      </c>
      <c r="B555" s="59">
        <v>0.54861111111111116</v>
      </c>
      <c r="C555" s="59">
        <v>0.55781250000000004</v>
      </c>
      <c r="D555" s="59">
        <v>9.2013888888888892E-3</v>
      </c>
      <c r="E555" s="15" t="s">
        <v>346</v>
      </c>
      <c r="F555" s="15" t="s">
        <v>302</v>
      </c>
      <c r="G555" s="17" t="s">
        <v>330</v>
      </c>
      <c r="H555" s="18" t="s">
        <v>324</v>
      </c>
      <c r="I555" s="17" t="s">
        <v>10</v>
      </c>
      <c r="J555" s="17" t="s">
        <v>326</v>
      </c>
      <c r="K555" s="17" t="s">
        <v>114</v>
      </c>
      <c r="L555" s="19">
        <v>1</v>
      </c>
      <c r="M555" s="27" t="s">
        <v>153</v>
      </c>
    </row>
    <row r="556" spans="1:13">
      <c r="A556" s="58">
        <v>45853</v>
      </c>
      <c r="B556" s="59">
        <v>0.40277777777777779</v>
      </c>
      <c r="C556" s="59">
        <v>0.41221064814814817</v>
      </c>
      <c r="D556" s="59">
        <v>9.432870370370371E-3</v>
      </c>
      <c r="E556" s="15" t="s">
        <v>348</v>
      </c>
      <c r="F556" s="15" t="s">
        <v>303</v>
      </c>
      <c r="G556" s="17" t="s">
        <v>247</v>
      </c>
      <c r="H556" s="18">
        <v>7</v>
      </c>
      <c r="I556" s="17" t="s">
        <v>24</v>
      </c>
      <c r="J556" s="17" t="s">
        <v>363</v>
      </c>
      <c r="K556" s="17" t="s">
        <v>137</v>
      </c>
      <c r="L556" s="19">
        <v>3</v>
      </c>
      <c r="M556" s="19" t="s">
        <v>130</v>
      </c>
    </row>
    <row r="557" spans="1:13">
      <c r="A557" s="58">
        <v>45860</v>
      </c>
      <c r="B557" s="59">
        <v>0.42708333333333331</v>
      </c>
      <c r="C557" s="59">
        <v>0.43877314814814816</v>
      </c>
      <c r="D557" s="59">
        <v>1.1689814814814814E-2</v>
      </c>
      <c r="E557" s="15" t="s">
        <v>213</v>
      </c>
      <c r="F557" s="15" t="s">
        <v>301</v>
      </c>
      <c r="G557" s="17" t="s">
        <v>343</v>
      </c>
      <c r="H557" s="64">
        <v>9</v>
      </c>
      <c r="I557" s="17" t="s">
        <v>24</v>
      </c>
      <c r="J557" s="17" t="s">
        <v>329</v>
      </c>
      <c r="K557" s="17" t="s">
        <v>17</v>
      </c>
      <c r="L557" s="19">
        <v>2</v>
      </c>
      <c r="M557" s="19" t="s">
        <v>132</v>
      </c>
    </row>
    <row r="558" spans="1:13">
      <c r="A558" s="58">
        <v>45843</v>
      </c>
      <c r="B558" s="59">
        <v>0.38541666666666669</v>
      </c>
      <c r="C558" s="59">
        <v>0.39496527777777779</v>
      </c>
      <c r="D558" s="59">
        <v>9.5486111111111119E-3</v>
      </c>
      <c r="E558" s="25" t="s">
        <v>121</v>
      </c>
      <c r="F558" s="25" t="s">
        <v>301</v>
      </c>
      <c r="G558" s="26" t="s">
        <v>26</v>
      </c>
      <c r="H558" s="18">
        <v>8</v>
      </c>
      <c r="I558" s="26" t="s">
        <v>24</v>
      </c>
      <c r="J558" s="26" t="s">
        <v>317</v>
      </c>
      <c r="K558" s="26" t="s">
        <v>137</v>
      </c>
      <c r="L558" s="27">
        <v>2</v>
      </c>
      <c r="M558" s="19" t="s">
        <v>132</v>
      </c>
    </row>
    <row r="559" spans="1:13">
      <c r="A559" s="58">
        <v>45850</v>
      </c>
      <c r="B559" s="59">
        <v>0.4375</v>
      </c>
      <c r="C559" s="59">
        <v>0.44618055555555558</v>
      </c>
      <c r="D559" s="59">
        <v>8.6805555555555559E-3</v>
      </c>
      <c r="E559" s="15" t="s">
        <v>159</v>
      </c>
      <c r="F559" s="15" t="s">
        <v>313</v>
      </c>
      <c r="G559" s="17" t="s">
        <v>45</v>
      </c>
      <c r="H559" s="18">
        <v>7</v>
      </c>
      <c r="I559" s="17" t="s">
        <v>24</v>
      </c>
      <c r="J559" s="17" t="s">
        <v>319</v>
      </c>
      <c r="K559" s="17" t="s">
        <v>9</v>
      </c>
      <c r="L559" s="19">
        <v>1</v>
      </c>
      <c r="M559" s="19" t="s">
        <v>135</v>
      </c>
    </row>
    <row r="560" spans="1:13">
      <c r="A560" s="58">
        <v>45856</v>
      </c>
      <c r="B560" s="59">
        <v>0.48958333333333331</v>
      </c>
      <c r="C560" s="59">
        <v>0.49953703703703706</v>
      </c>
      <c r="D560" s="59">
        <v>9.9537037037037042E-3</v>
      </c>
      <c r="E560" s="15" t="s">
        <v>149</v>
      </c>
      <c r="F560" s="15" t="s">
        <v>302</v>
      </c>
      <c r="G560" s="17" t="s">
        <v>139</v>
      </c>
      <c r="H560" s="64">
        <v>9</v>
      </c>
      <c r="I560" s="17" t="s">
        <v>24</v>
      </c>
      <c r="J560" s="17" t="s">
        <v>320</v>
      </c>
      <c r="K560" s="17" t="s">
        <v>114</v>
      </c>
      <c r="L560" s="19">
        <v>3</v>
      </c>
      <c r="M560" s="19" t="s">
        <v>138</v>
      </c>
    </row>
    <row r="561" spans="1:13">
      <c r="A561" s="58">
        <v>45860</v>
      </c>
      <c r="B561" s="59">
        <v>0.34722222222222221</v>
      </c>
      <c r="C561" s="59">
        <v>0.35781249999999998</v>
      </c>
      <c r="D561" s="59">
        <v>1.0590277777777778E-2</v>
      </c>
      <c r="E561" s="15" t="s">
        <v>125</v>
      </c>
      <c r="F561" s="15" t="s">
        <v>302</v>
      </c>
      <c r="G561" s="17" t="s">
        <v>49</v>
      </c>
      <c r="H561" s="18">
        <v>6</v>
      </c>
      <c r="I561" s="17" t="s">
        <v>24</v>
      </c>
      <c r="J561" s="17" t="s">
        <v>322</v>
      </c>
      <c r="K561" s="17" t="s">
        <v>323</v>
      </c>
      <c r="L561" s="19">
        <v>4</v>
      </c>
      <c r="M561" s="19" t="s">
        <v>141</v>
      </c>
    </row>
    <row r="562" spans="1:13">
      <c r="A562" s="58">
        <v>45846</v>
      </c>
      <c r="B562" s="59">
        <v>0.54861111111111116</v>
      </c>
      <c r="C562" s="59">
        <v>0.5561342592592593</v>
      </c>
      <c r="D562" s="59">
        <v>7.5231481481481477E-3</v>
      </c>
      <c r="E562" s="15" t="s">
        <v>193</v>
      </c>
      <c r="F562" s="15" t="s">
        <v>304</v>
      </c>
      <c r="G562" s="17" t="s">
        <v>26</v>
      </c>
      <c r="H562" s="18" t="s">
        <v>324</v>
      </c>
      <c r="I562" s="17" t="s">
        <v>10</v>
      </c>
      <c r="J562" s="17" t="s">
        <v>325</v>
      </c>
      <c r="K562" s="17" t="s">
        <v>114</v>
      </c>
      <c r="L562" s="19">
        <v>2</v>
      </c>
      <c r="M562" s="19" t="s">
        <v>143</v>
      </c>
    </row>
    <row r="563" spans="1:13">
      <c r="A563" s="58">
        <v>45872</v>
      </c>
      <c r="B563" s="59">
        <v>0.375</v>
      </c>
      <c r="C563" s="59">
        <v>0.38657407407407407</v>
      </c>
      <c r="D563" s="59">
        <v>1.1574074074074073E-2</v>
      </c>
      <c r="E563" s="15" t="s">
        <v>204</v>
      </c>
      <c r="F563" s="15" t="s">
        <v>306</v>
      </c>
      <c r="G563" s="17" t="s">
        <v>45</v>
      </c>
      <c r="H563" s="18">
        <v>8</v>
      </c>
      <c r="I563" s="17" t="s">
        <v>24</v>
      </c>
      <c r="J563" s="17" t="s">
        <v>326</v>
      </c>
      <c r="K563" s="17" t="s">
        <v>51</v>
      </c>
      <c r="L563" s="19">
        <v>1</v>
      </c>
      <c r="M563" s="19" t="s">
        <v>145</v>
      </c>
    </row>
    <row r="564" spans="1:13">
      <c r="A564" s="58">
        <v>45883</v>
      </c>
      <c r="B564" s="59">
        <v>0.42708333333333331</v>
      </c>
      <c r="C564" s="59">
        <v>0.4357638888888889</v>
      </c>
      <c r="D564" s="59">
        <v>8.6805555555555559E-3</v>
      </c>
      <c r="E564" s="15" t="s">
        <v>146</v>
      </c>
      <c r="F564" s="15" t="s">
        <v>302</v>
      </c>
      <c r="G564" s="17" t="s">
        <v>63</v>
      </c>
      <c r="H564" s="18">
        <v>7</v>
      </c>
      <c r="I564" s="17" t="s">
        <v>24</v>
      </c>
      <c r="J564" s="17" t="s">
        <v>327</v>
      </c>
      <c r="K564" s="17" t="s">
        <v>137</v>
      </c>
      <c r="L564" s="19">
        <v>3</v>
      </c>
      <c r="M564" s="19" t="s">
        <v>148</v>
      </c>
    </row>
    <row r="565" spans="1:13">
      <c r="A565" s="58">
        <v>45889</v>
      </c>
      <c r="B565" s="59">
        <v>0.47916666666666669</v>
      </c>
      <c r="C565" s="59">
        <v>0.49050925925925926</v>
      </c>
      <c r="D565" s="59">
        <v>1.1342592592592593E-2</v>
      </c>
      <c r="E565" s="15" t="s">
        <v>156</v>
      </c>
      <c r="F565" s="15" t="s">
        <v>305</v>
      </c>
      <c r="G565" s="17" t="s">
        <v>97</v>
      </c>
      <c r="H565" s="64">
        <v>9</v>
      </c>
      <c r="I565" s="17" t="s">
        <v>24</v>
      </c>
      <c r="J565" s="17" t="s">
        <v>328</v>
      </c>
      <c r="K565" s="17" t="s">
        <v>51</v>
      </c>
      <c r="L565" s="19">
        <v>2</v>
      </c>
      <c r="M565" s="19" t="s">
        <v>151</v>
      </c>
    </row>
    <row r="566" spans="1:13">
      <c r="A566" s="58">
        <v>45876</v>
      </c>
      <c r="B566" s="59">
        <v>0.36458333333333331</v>
      </c>
      <c r="C566" s="59">
        <v>0.3737847222222222</v>
      </c>
      <c r="D566" s="59">
        <v>9.2013888888888892E-3</v>
      </c>
      <c r="E566" s="15" t="s">
        <v>209</v>
      </c>
      <c r="F566" s="15" t="s">
        <v>303</v>
      </c>
      <c r="G566" s="17" t="s">
        <v>69</v>
      </c>
      <c r="H566" s="18">
        <v>6</v>
      </c>
      <c r="I566" s="17" t="s">
        <v>24</v>
      </c>
      <c r="J566" s="17" t="s">
        <v>329</v>
      </c>
      <c r="K566" s="17" t="s">
        <v>17</v>
      </c>
      <c r="L566" s="19">
        <v>1</v>
      </c>
      <c r="M566" s="19" t="s">
        <v>151</v>
      </c>
    </row>
    <row r="567" spans="1:13">
      <c r="A567" s="58">
        <v>45894</v>
      </c>
      <c r="B567" s="59">
        <v>0.5</v>
      </c>
      <c r="C567" s="59">
        <v>0.5102430555555556</v>
      </c>
      <c r="D567" s="59">
        <v>1.0243055555555556E-2</v>
      </c>
      <c r="E567" s="15" t="s">
        <v>222</v>
      </c>
      <c r="F567" s="15" t="s">
        <v>309</v>
      </c>
      <c r="G567" s="17" t="s">
        <v>330</v>
      </c>
      <c r="H567" s="18">
        <v>8</v>
      </c>
      <c r="I567" s="17" t="s">
        <v>24</v>
      </c>
      <c r="J567" s="17" t="s">
        <v>331</v>
      </c>
      <c r="K567" s="17" t="s">
        <v>123</v>
      </c>
      <c r="L567" s="19">
        <v>4</v>
      </c>
      <c r="M567" s="27" t="s">
        <v>153</v>
      </c>
    </row>
    <row r="568" spans="1:13">
      <c r="A568" s="58">
        <v>45902</v>
      </c>
      <c r="B568" s="59">
        <v>0.39583333333333331</v>
      </c>
      <c r="C568" s="59">
        <v>0.40509259259259262</v>
      </c>
      <c r="D568" s="59">
        <v>9.2592592592592587E-3</v>
      </c>
      <c r="E568" s="15" t="s">
        <v>212</v>
      </c>
      <c r="F568" s="15" t="s">
        <v>308</v>
      </c>
      <c r="G568" s="17" t="s">
        <v>78</v>
      </c>
      <c r="H568" s="18">
        <v>7</v>
      </c>
      <c r="I568" s="17" t="s">
        <v>24</v>
      </c>
      <c r="J568" s="17" t="s">
        <v>332</v>
      </c>
      <c r="K568" s="17" t="s">
        <v>137</v>
      </c>
      <c r="L568" s="19">
        <v>2</v>
      </c>
      <c r="M568" s="19" t="s">
        <v>130</v>
      </c>
    </row>
    <row r="569" spans="1:13">
      <c r="A569" s="58">
        <v>45910</v>
      </c>
      <c r="B569" s="59">
        <v>0.44791666666666669</v>
      </c>
      <c r="C569" s="59">
        <v>0.45821759259259259</v>
      </c>
      <c r="D569" s="59">
        <v>1.0300925925925925E-2</v>
      </c>
      <c r="E569" s="15" t="s">
        <v>333</v>
      </c>
      <c r="F569" s="15" t="s">
        <v>313</v>
      </c>
      <c r="G569" s="17" t="s">
        <v>334</v>
      </c>
      <c r="H569" s="64">
        <v>9</v>
      </c>
      <c r="I569" s="17" t="s">
        <v>24</v>
      </c>
      <c r="J569" s="17" t="s">
        <v>319</v>
      </c>
      <c r="K569" s="17" t="s">
        <v>9</v>
      </c>
      <c r="L569" s="19">
        <v>1</v>
      </c>
      <c r="M569" s="19" t="s">
        <v>132</v>
      </c>
    </row>
    <row r="570" spans="1:13">
      <c r="A570" s="58">
        <v>45916</v>
      </c>
      <c r="B570" s="59">
        <v>0.47222222222222221</v>
      </c>
      <c r="C570" s="59">
        <v>0.48420138888888886</v>
      </c>
      <c r="D570" s="59">
        <v>1.1979166666666667E-2</v>
      </c>
      <c r="E570" s="15" t="s">
        <v>287</v>
      </c>
      <c r="F570" s="15" t="s">
        <v>313</v>
      </c>
      <c r="G570" s="17" t="s">
        <v>335</v>
      </c>
      <c r="H570" s="18" t="s">
        <v>324</v>
      </c>
      <c r="I570" s="17" t="s">
        <v>24</v>
      </c>
      <c r="J570" s="17" t="s">
        <v>336</v>
      </c>
      <c r="K570" s="17" t="s">
        <v>102</v>
      </c>
      <c r="L570" s="19">
        <v>3</v>
      </c>
      <c r="M570" s="19" t="s">
        <v>132</v>
      </c>
    </row>
    <row r="571" spans="1:13">
      <c r="A571" s="58">
        <v>45923</v>
      </c>
      <c r="B571" s="59">
        <v>0.34375</v>
      </c>
      <c r="C571" s="59">
        <v>0.35185185185185186</v>
      </c>
      <c r="D571" s="59">
        <v>8.1018518518518514E-3</v>
      </c>
      <c r="E571" s="15" t="s">
        <v>128</v>
      </c>
      <c r="F571" s="15" t="s">
        <v>301</v>
      </c>
      <c r="G571" s="17" t="s">
        <v>194</v>
      </c>
      <c r="H571" s="18">
        <v>6</v>
      </c>
      <c r="I571" s="17" t="s">
        <v>10</v>
      </c>
      <c r="J571" s="17" t="s">
        <v>337</v>
      </c>
      <c r="K571" s="17" t="s">
        <v>114</v>
      </c>
      <c r="L571" s="19">
        <v>4</v>
      </c>
      <c r="M571" s="19" t="s">
        <v>135</v>
      </c>
    </row>
    <row r="572" spans="1:13">
      <c r="A572" s="58">
        <v>45844</v>
      </c>
      <c r="B572" s="59">
        <v>0.55902777777777779</v>
      </c>
      <c r="C572" s="59">
        <v>0.56840277777777781</v>
      </c>
      <c r="D572" s="59">
        <v>9.3749999999999997E-3</v>
      </c>
      <c r="E572" s="15" t="s">
        <v>170</v>
      </c>
      <c r="F572" s="15" t="s">
        <v>302</v>
      </c>
      <c r="G572" s="17" t="s">
        <v>45</v>
      </c>
      <c r="H572" s="18">
        <v>8</v>
      </c>
      <c r="I572" s="17" t="s">
        <v>24</v>
      </c>
      <c r="J572" s="17" t="s">
        <v>338</v>
      </c>
      <c r="K572" s="17" t="s">
        <v>123</v>
      </c>
      <c r="L572" s="19">
        <v>2</v>
      </c>
      <c r="M572" s="19" t="s">
        <v>138</v>
      </c>
    </row>
    <row r="573" spans="1:13">
      <c r="A573" s="58">
        <v>45853</v>
      </c>
      <c r="B573" s="59">
        <v>0.40972222222222221</v>
      </c>
      <c r="C573" s="59">
        <v>0.4206597222222222</v>
      </c>
      <c r="D573" s="59">
        <v>1.0937499999999999E-2</v>
      </c>
      <c r="E573" s="15" t="s">
        <v>133</v>
      </c>
      <c r="F573" s="15" t="s">
        <v>301</v>
      </c>
      <c r="G573" s="17" t="s">
        <v>26</v>
      </c>
      <c r="H573" s="18">
        <v>7</v>
      </c>
      <c r="I573" s="17" t="s">
        <v>24</v>
      </c>
      <c r="J573" s="17" t="s">
        <v>339</v>
      </c>
      <c r="K573" s="17" t="s">
        <v>261</v>
      </c>
      <c r="L573" s="19">
        <v>3</v>
      </c>
      <c r="M573" s="19" t="s">
        <v>141</v>
      </c>
    </row>
    <row r="574" spans="1:13">
      <c r="A574" s="58">
        <v>45862</v>
      </c>
      <c r="B574" s="59">
        <v>0.43055555555555558</v>
      </c>
      <c r="C574" s="59">
        <v>0.43842592592592594</v>
      </c>
      <c r="D574" s="59">
        <v>7.8703703703703696E-3</v>
      </c>
      <c r="E574" s="15" t="s">
        <v>207</v>
      </c>
      <c r="F574" s="15" t="s">
        <v>304</v>
      </c>
      <c r="G574" s="17" t="s">
        <v>112</v>
      </c>
      <c r="H574" s="64">
        <v>9</v>
      </c>
      <c r="I574" s="17" t="s">
        <v>24</v>
      </c>
      <c r="J574" s="17" t="s">
        <v>322</v>
      </c>
      <c r="K574" s="17" t="s">
        <v>323</v>
      </c>
      <c r="L574" s="19">
        <v>1</v>
      </c>
      <c r="M574" s="19" t="s">
        <v>143</v>
      </c>
    </row>
    <row r="575" spans="1:13">
      <c r="A575" s="58">
        <v>45866</v>
      </c>
      <c r="B575" s="59">
        <v>0.46180555555555558</v>
      </c>
      <c r="C575" s="59">
        <v>0.47349537037037037</v>
      </c>
      <c r="D575" s="59">
        <v>1.1689814814814814E-2</v>
      </c>
      <c r="E575" s="15" t="s">
        <v>118</v>
      </c>
      <c r="F575" s="15" t="s">
        <v>301</v>
      </c>
      <c r="G575" s="17" t="s">
        <v>247</v>
      </c>
      <c r="H575" s="18">
        <v>6</v>
      </c>
      <c r="I575" s="17" t="s">
        <v>24</v>
      </c>
      <c r="J575" s="17" t="s">
        <v>320</v>
      </c>
      <c r="K575" s="17" t="s">
        <v>51</v>
      </c>
      <c r="L575" s="19">
        <v>2</v>
      </c>
      <c r="M575" s="19" t="s">
        <v>145</v>
      </c>
    </row>
    <row r="576" spans="1:13">
      <c r="A576" s="58">
        <v>45874</v>
      </c>
      <c r="B576" s="59">
        <v>0.35416666666666669</v>
      </c>
      <c r="C576" s="59">
        <v>0.36498842592592595</v>
      </c>
      <c r="D576" s="59">
        <v>1.0821759259259258E-2</v>
      </c>
      <c r="E576" s="15" t="s">
        <v>340</v>
      </c>
      <c r="F576" s="15" t="s">
        <v>310</v>
      </c>
      <c r="G576" s="17" t="s">
        <v>9</v>
      </c>
      <c r="H576" s="18" t="s">
        <v>324</v>
      </c>
      <c r="I576" s="17" t="s">
        <v>10</v>
      </c>
      <c r="J576" s="17" t="s">
        <v>325</v>
      </c>
      <c r="K576" s="17" t="s">
        <v>56</v>
      </c>
      <c r="L576" s="19">
        <v>4</v>
      </c>
      <c r="M576" s="19" t="s">
        <v>148</v>
      </c>
    </row>
    <row r="577" spans="1:13">
      <c r="A577" s="58">
        <v>45881</v>
      </c>
      <c r="B577" s="59">
        <v>0.52777777777777779</v>
      </c>
      <c r="C577" s="59">
        <v>0.53767361111111112</v>
      </c>
      <c r="D577" s="59">
        <v>9.8958333333333329E-3</v>
      </c>
      <c r="E577" s="15" t="s">
        <v>111</v>
      </c>
      <c r="F577" s="15" t="s">
        <v>301</v>
      </c>
      <c r="G577" s="17" t="s">
        <v>26</v>
      </c>
      <c r="H577" s="18">
        <v>8</v>
      </c>
      <c r="I577" s="17" t="s">
        <v>24</v>
      </c>
      <c r="J577" s="17" t="s">
        <v>326</v>
      </c>
      <c r="K577" s="17" t="s">
        <v>114</v>
      </c>
      <c r="L577" s="19">
        <v>1</v>
      </c>
      <c r="M577" s="19" t="s">
        <v>151</v>
      </c>
    </row>
    <row r="578" spans="1:13">
      <c r="A578" s="58">
        <v>45887</v>
      </c>
      <c r="B578" s="59">
        <v>0.38541666666666669</v>
      </c>
      <c r="C578" s="59">
        <v>0.39490740740740743</v>
      </c>
      <c r="D578" s="59">
        <v>9.4907407407407406E-3</v>
      </c>
      <c r="E578" s="15" t="s">
        <v>341</v>
      </c>
      <c r="F578" s="15" t="s">
        <v>312</v>
      </c>
      <c r="G578" s="17" t="s">
        <v>45</v>
      </c>
      <c r="H578" s="18">
        <v>7</v>
      </c>
      <c r="I578" s="17" t="s">
        <v>24</v>
      </c>
      <c r="J578" s="17" t="s">
        <v>342</v>
      </c>
      <c r="K578" s="17" t="s">
        <v>137</v>
      </c>
      <c r="L578" s="19">
        <v>3</v>
      </c>
      <c r="M578" s="19" t="s">
        <v>151</v>
      </c>
    </row>
    <row r="579" spans="1:13">
      <c r="A579" s="58">
        <v>45895</v>
      </c>
      <c r="B579" s="59">
        <v>0.44097222222222221</v>
      </c>
      <c r="C579" s="59">
        <v>0.45023148148148145</v>
      </c>
      <c r="D579" s="59">
        <v>9.2592592592592587E-3</v>
      </c>
      <c r="E579" s="15" t="s">
        <v>288</v>
      </c>
      <c r="F579" s="15" t="s">
        <v>301</v>
      </c>
      <c r="G579" s="17" t="s">
        <v>343</v>
      </c>
      <c r="H579" s="64">
        <v>9</v>
      </c>
      <c r="I579" s="17" t="s">
        <v>24</v>
      </c>
      <c r="J579" s="17" t="s">
        <v>329</v>
      </c>
      <c r="K579" s="17" t="s">
        <v>17</v>
      </c>
      <c r="L579" s="19">
        <v>2</v>
      </c>
      <c r="M579" s="27" t="s">
        <v>153</v>
      </c>
    </row>
    <row r="580" spans="1:13">
      <c r="A580" s="58">
        <v>45904</v>
      </c>
      <c r="B580" s="59">
        <v>0.49305555555555558</v>
      </c>
      <c r="C580" s="59">
        <v>0.50451388888888893</v>
      </c>
      <c r="D580" s="59">
        <v>1.1458333333333333E-2</v>
      </c>
      <c r="E580" s="15" t="s">
        <v>289</v>
      </c>
      <c r="F580" s="15" t="s">
        <v>312</v>
      </c>
      <c r="G580" s="17" t="s">
        <v>344</v>
      </c>
      <c r="H580" s="18">
        <v>6</v>
      </c>
      <c r="I580" s="17" t="s">
        <v>24</v>
      </c>
      <c r="J580" s="17" t="s">
        <v>331</v>
      </c>
      <c r="K580" s="17" t="s">
        <v>123</v>
      </c>
      <c r="L580" s="19">
        <v>1</v>
      </c>
      <c r="M580" s="19" t="s">
        <v>130</v>
      </c>
    </row>
    <row r="581" spans="1:13">
      <c r="A581" s="58">
        <v>45911</v>
      </c>
      <c r="B581" s="59">
        <v>0.35069444444444442</v>
      </c>
      <c r="C581" s="59">
        <v>0.36093750000000002</v>
      </c>
      <c r="D581" s="59">
        <v>1.0243055555555556E-2</v>
      </c>
      <c r="E581" s="15" t="s">
        <v>290</v>
      </c>
      <c r="F581" s="15" t="s">
        <v>306</v>
      </c>
      <c r="G581" s="17" t="s">
        <v>139</v>
      </c>
      <c r="H581" s="18">
        <v>8</v>
      </c>
      <c r="I581" s="17" t="s">
        <v>24</v>
      </c>
      <c r="J581" s="17" t="s">
        <v>328</v>
      </c>
      <c r="K581" s="17" t="s">
        <v>51</v>
      </c>
      <c r="L581" s="19">
        <v>4</v>
      </c>
      <c r="M581" s="19" t="s">
        <v>132</v>
      </c>
    </row>
    <row r="582" spans="1:13">
      <c r="A582" s="58">
        <v>45919</v>
      </c>
      <c r="B582" s="59">
        <v>0.54166666666666663</v>
      </c>
      <c r="C582" s="59">
        <v>0.5502893518518519</v>
      </c>
      <c r="D582" s="59">
        <v>8.6226851851851846E-3</v>
      </c>
      <c r="E582" s="15" t="s">
        <v>282</v>
      </c>
      <c r="F582" s="15" t="s">
        <v>302</v>
      </c>
      <c r="G582" s="17" t="s">
        <v>26</v>
      </c>
      <c r="H582" s="18">
        <v>7</v>
      </c>
      <c r="I582" s="17" t="s">
        <v>24</v>
      </c>
      <c r="J582" s="17" t="s">
        <v>345</v>
      </c>
      <c r="K582" s="17" t="s">
        <v>137</v>
      </c>
      <c r="L582" s="19">
        <v>2</v>
      </c>
      <c r="M582" s="19" t="s">
        <v>132</v>
      </c>
    </row>
    <row r="583" spans="1:13">
      <c r="A583" s="58">
        <v>45847</v>
      </c>
      <c r="B583" s="59">
        <v>0.40277777777777779</v>
      </c>
      <c r="C583" s="59">
        <v>0.41354166666666664</v>
      </c>
      <c r="D583" s="59">
        <v>1.0763888888888889E-2</v>
      </c>
      <c r="E583" s="15" t="s">
        <v>218</v>
      </c>
      <c r="F583" s="15" t="s">
        <v>304</v>
      </c>
      <c r="G583" s="17" t="s">
        <v>45</v>
      </c>
      <c r="H583" s="64">
        <v>9</v>
      </c>
      <c r="I583" s="17" t="s">
        <v>24</v>
      </c>
      <c r="J583" s="17" t="s">
        <v>319</v>
      </c>
      <c r="K583" s="17" t="s">
        <v>9</v>
      </c>
      <c r="L583" s="19">
        <v>1</v>
      </c>
      <c r="M583" s="19" t="s">
        <v>135</v>
      </c>
    </row>
    <row r="584" spans="1:13">
      <c r="A584" s="58">
        <v>45855</v>
      </c>
      <c r="B584" s="59">
        <v>0.4548611111111111</v>
      </c>
      <c r="C584" s="59">
        <v>0.46342592592592591</v>
      </c>
      <c r="D584" s="59">
        <v>8.564814814814815E-3</v>
      </c>
      <c r="E584" s="15" t="s">
        <v>281</v>
      </c>
      <c r="F584" s="15" t="s">
        <v>311</v>
      </c>
      <c r="G584" s="17" t="s">
        <v>97</v>
      </c>
      <c r="H584" s="18" t="s">
        <v>324</v>
      </c>
      <c r="I584" s="17" t="s">
        <v>24</v>
      </c>
      <c r="J584" s="17" t="s">
        <v>336</v>
      </c>
      <c r="K584" s="17" t="s">
        <v>47</v>
      </c>
      <c r="L584" s="19">
        <v>3</v>
      </c>
      <c r="M584" s="19" t="s">
        <v>138</v>
      </c>
    </row>
    <row r="585" spans="1:13">
      <c r="A585" s="58">
        <v>45863</v>
      </c>
      <c r="B585" s="59">
        <v>0.47916666666666669</v>
      </c>
      <c r="C585" s="59">
        <v>0.49085648148148148</v>
      </c>
      <c r="D585" s="59">
        <v>1.1689814814814814E-2</v>
      </c>
      <c r="E585" s="15" t="s">
        <v>346</v>
      </c>
      <c r="F585" s="15" t="s">
        <v>302</v>
      </c>
      <c r="G585" s="17" t="s">
        <v>49</v>
      </c>
      <c r="H585" s="18">
        <v>6</v>
      </c>
      <c r="I585" s="17" t="s">
        <v>10</v>
      </c>
      <c r="J585" s="17" t="s">
        <v>347</v>
      </c>
      <c r="K585" s="17" t="s">
        <v>114</v>
      </c>
      <c r="L585" s="19">
        <v>4</v>
      </c>
      <c r="M585" s="19" t="s">
        <v>141</v>
      </c>
    </row>
    <row r="586" spans="1:13">
      <c r="A586" s="58">
        <v>45868</v>
      </c>
      <c r="B586" s="59">
        <v>0.34027777777777779</v>
      </c>
      <c r="C586" s="59">
        <v>0.34832175925925923</v>
      </c>
      <c r="D586" s="59">
        <v>8.0439814814814818E-3</v>
      </c>
      <c r="E586" s="15" t="s">
        <v>348</v>
      </c>
      <c r="F586" s="15" t="s">
        <v>303</v>
      </c>
      <c r="G586" s="17" t="s">
        <v>330</v>
      </c>
      <c r="H586" s="18">
        <v>8</v>
      </c>
      <c r="I586" s="17" t="s">
        <v>24</v>
      </c>
      <c r="J586" s="17" t="s">
        <v>338</v>
      </c>
      <c r="K586" s="17" t="s">
        <v>123</v>
      </c>
      <c r="L586" s="19">
        <v>2</v>
      </c>
      <c r="M586" s="19" t="s">
        <v>143</v>
      </c>
    </row>
    <row r="587" spans="1:13">
      <c r="A587" s="58">
        <v>45870</v>
      </c>
      <c r="B587" s="59">
        <v>0.51041666666666663</v>
      </c>
      <c r="C587" s="59">
        <v>0.52129629629629626</v>
      </c>
      <c r="D587" s="59">
        <v>1.087962962962963E-2</v>
      </c>
      <c r="E587" s="15" t="s">
        <v>213</v>
      </c>
      <c r="F587" s="15" t="s">
        <v>301</v>
      </c>
      <c r="G587" s="17" t="s">
        <v>112</v>
      </c>
      <c r="H587" s="18">
        <v>7</v>
      </c>
      <c r="I587" s="17" t="s">
        <v>24</v>
      </c>
      <c r="J587" s="17" t="s">
        <v>349</v>
      </c>
      <c r="K587" s="17" t="s">
        <v>261</v>
      </c>
      <c r="L587" s="19">
        <v>1</v>
      </c>
      <c r="M587" s="19" t="s">
        <v>145</v>
      </c>
    </row>
    <row r="588" spans="1:13">
      <c r="A588" s="58">
        <v>45878</v>
      </c>
      <c r="B588" s="59">
        <v>0.3923611111111111</v>
      </c>
      <c r="C588" s="59">
        <v>0.40156249999999999</v>
      </c>
      <c r="D588" s="59">
        <v>9.2013888888888892E-3</v>
      </c>
      <c r="E588" s="15" t="s">
        <v>350</v>
      </c>
      <c r="F588" s="15" t="s">
        <v>313</v>
      </c>
      <c r="G588" s="17" t="s">
        <v>26</v>
      </c>
      <c r="H588" s="64">
        <v>9</v>
      </c>
      <c r="I588" s="17" t="s">
        <v>24</v>
      </c>
      <c r="J588" s="17" t="s">
        <v>322</v>
      </c>
      <c r="K588" s="17" t="s">
        <v>323</v>
      </c>
      <c r="L588" s="19">
        <v>3</v>
      </c>
      <c r="M588" s="19" t="s">
        <v>148</v>
      </c>
    </row>
    <row r="589" spans="1:13">
      <c r="A589" s="58">
        <v>45885</v>
      </c>
      <c r="B589" s="59">
        <v>0.44444444444444442</v>
      </c>
      <c r="C589" s="59">
        <v>0.45405092592592594</v>
      </c>
      <c r="D589" s="59">
        <v>9.6064814814814815E-3</v>
      </c>
      <c r="E589" s="15" t="s">
        <v>121</v>
      </c>
      <c r="F589" s="15" t="s">
        <v>301</v>
      </c>
      <c r="G589" s="17" t="s">
        <v>45</v>
      </c>
      <c r="H589" s="18">
        <v>6</v>
      </c>
      <c r="I589" s="17" t="s">
        <v>24</v>
      </c>
      <c r="J589" s="17" t="s">
        <v>320</v>
      </c>
      <c r="K589" s="17" t="s">
        <v>51</v>
      </c>
      <c r="L589" s="19">
        <v>2</v>
      </c>
      <c r="M589" s="19" t="s">
        <v>151</v>
      </c>
    </row>
    <row r="590" spans="1:13">
      <c r="A590" s="58">
        <v>45892</v>
      </c>
      <c r="B590" s="59">
        <v>0.46875</v>
      </c>
      <c r="C590" s="59">
        <v>0.48009259259259257</v>
      </c>
      <c r="D590" s="59">
        <v>1.1342592592592593E-2</v>
      </c>
      <c r="E590" s="15" t="s">
        <v>159</v>
      </c>
      <c r="F590" s="15" t="s">
        <v>313</v>
      </c>
      <c r="G590" s="17" t="s">
        <v>63</v>
      </c>
      <c r="H590" s="18">
        <v>8</v>
      </c>
      <c r="I590" s="17" t="s">
        <v>24</v>
      </c>
      <c r="J590" s="17" t="s">
        <v>325</v>
      </c>
      <c r="K590" s="17" t="s">
        <v>56</v>
      </c>
      <c r="L590" s="19">
        <v>4</v>
      </c>
      <c r="M590" s="19" t="s">
        <v>151</v>
      </c>
    </row>
    <row r="591" spans="1:13">
      <c r="A591" s="58">
        <v>45901</v>
      </c>
      <c r="B591" s="59">
        <v>0.36805555555555558</v>
      </c>
      <c r="C591" s="59">
        <v>0.37812499999999999</v>
      </c>
      <c r="D591" s="59">
        <v>1.0069444444444445E-2</v>
      </c>
      <c r="E591" s="15" t="s">
        <v>149</v>
      </c>
      <c r="F591" s="15" t="s">
        <v>302</v>
      </c>
      <c r="G591" s="17" t="s">
        <v>194</v>
      </c>
      <c r="H591" s="18" t="s">
        <v>324</v>
      </c>
      <c r="I591" s="17" t="s">
        <v>10</v>
      </c>
      <c r="J591" s="17" t="s">
        <v>326</v>
      </c>
      <c r="K591" s="17" t="s">
        <v>114</v>
      </c>
      <c r="L591" s="19">
        <v>1</v>
      </c>
      <c r="M591" s="27" t="s">
        <v>153</v>
      </c>
    </row>
    <row r="592" spans="1:13">
      <c r="A592" s="58">
        <v>45908</v>
      </c>
      <c r="B592" s="59">
        <v>0.55555555555555558</v>
      </c>
      <c r="C592" s="59">
        <v>0.56510416666666663</v>
      </c>
      <c r="D592" s="59">
        <v>9.5486111111111119E-3</v>
      </c>
      <c r="E592" s="15" t="s">
        <v>125</v>
      </c>
      <c r="F592" s="15" t="s">
        <v>302</v>
      </c>
      <c r="G592" s="17" t="s">
        <v>69</v>
      </c>
      <c r="H592" s="18">
        <v>7</v>
      </c>
      <c r="I592" s="17" t="s">
        <v>24</v>
      </c>
      <c r="J592" s="17" t="s">
        <v>351</v>
      </c>
      <c r="K592" s="17" t="s">
        <v>137</v>
      </c>
      <c r="L592" s="19">
        <v>3</v>
      </c>
      <c r="M592" s="19" t="s">
        <v>130</v>
      </c>
    </row>
    <row r="593" spans="1:13">
      <c r="A593" s="58">
        <v>45915</v>
      </c>
      <c r="B593" s="59">
        <v>0.37847222222222221</v>
      </c>
      <c r="C593" s="59">
        <v>0.39045138888888886</v>
      </c>
      <c r="D593" s="59">
        <v>1.1979166666666667E-2</v>
      </c>
      <c r="E593" s="15" t="s">
        <v>193</v>
      </c>
      <c r="F593" s="15" t="s">
        <v>304</v>
      </c>
      <c r="G593" s="17" t="s">
        <v>334</v>
      </c>
      <c r="H593" s="64">
        <v>9</v>
      </c>
      <c r="I593" s="17" t="s">
        <v>24</v>
      </c>
      <c r="J593" s="17" t="s">
        <v>329</v>
      </c>
      <c r="K593" s="17" t="s">
        <v>17</v>
      </c>
      <c r="L593" s="19">
        <v>2</v>
      </c>
      <c r="M593" s="19" t="s">
        <v>132</v>
      </c>
    </row>
    <row r="594" spans="1:13">
      <c r="A594" s="58">
        <v>45922</v>
      </c>
      <c r="B594" s="59">
        <v>0.43402777777777779</v>
      </c>
      <c r="C594" s="59">
        <v>0.44293981481481481</v>
      </c>
      <c r="D594" s="59">
        <v>8.9120370370370378E-3</v>
      </c>
      <c r="E594" s="15" t="s">
        <v>204</v>
      </c>
      <c r="F594" s="15" t="s">
        <v>306</v>
      </c>
      <c r="G594" s="17" t="s">
        <v>335</v>
      </c>
      <c r="H594" s="18">
        <v>6</v>
      </c>
      <c r="I594" s="17" t="s">
        <v>24</v>
      </c>
      <c r="J594" s="17" t="s">
        <v>331</v>
      </c>
      <c r="K594" s="17" t="s">
        <v>123</v>
      </c>
      <c r="L594" s="19">
        <v>1</v>
      </c>
      <c r="M594" s="19" t="s">
        <v>132</v>
      </c>
    </row>
    <row r="595" spans="1:13">
      <c r="A595" s="58">
        <v>45928</v>
      </c>
      <c r="B595" s="59">
        <v>0.4861111111111111</v>
      </c>
      <c r="C595" s="59">
        <v>0.49606481481481479</v>
      </c>
      <c r="D595" s="59">
        <v>9.9537037037037042E-3</v>
      </c>
      <c r="E595" s="15" t="s">
        <v>146</v>
      </c>
      <c r="F595" s="15" t="s">
        <v>302</v>
      </c>
      <c r="G595" s="17" t="s">
        <v>9</v>
      </c>
      <c r="H595" s="18">
        <v>8</v>
      </c>
      <c r="I595" s="17" t="s">
        <v>24</v>
      </c>
      <c r="J595" s="17" t="s">
        <v>328</v>
      </c>
      <c r="K595" s="17" t="s">
        <v>51</v>
      </c>
      <c r="L595" s="19">
        <v>4</v>
      </c>
      <c r="M595" s="19" t="s">
        <v>135</v>
      </c>
    </row>
    <row r="596" spans="1:13">
      <c r="A596" s="58">
        <v>45841</v>
      </c>
      <c r="B596" s="59">
        <v>0.3576388888888889</v>
      </c>
      <c r="C596" s="59">
        <v>0.36765046296296294</v>
      </c>
      <c r="D596" s="59">
        <v>1.0011574074074074E-2</v>
      </c>
      <c r="E596" s="15" t="s">
        <v>156</v>
      </c>
      <c r="F596" s="15" t="s">
        <v>305</v>
      </c>
      <c r="G596" s="17" t="s">
        <v>26</v>
      </c>
      <c r="H596" s="18">
        <v>7</v>
      </c>
      <c r="I596" s="17" t="s">
        <v>24</v>
      </c>
      <c r="J596" s="17" t="s">
        <v>352</v>
      </c>
      <c r="K596" s="17" t="s">
        <v>137</v>
      </c>
      <c r="L596" s="19">
        <v>2</v>
      </c>
      <c r="M596" s="19" t="s">
        <v>138</v>
      </c>
    </row>
    <row r="597" spans="1:13">
      <c r="A597" s="58">
        <v>45849</v>
      </c>
      <c r="B597" s="59">
        <v>0.53472222222222221</v>
      </c>
      <c r="C597" s="59">
        <v>0.54421296296296295</v>
      </c>
      <c r="D597" s="59">
        <v>9.4907407407407406E-3</v>
      </c>
      <c r="E597" s="15" t="s">
        <v>209</v>
      </c>
      <c r="F597" s="15" t="s">
        <v>303</v>
      </c>
      <c r="G597" s="17" t="s">
        <v>45</v>
      </c>
      <c r="H597" s="64">
        <v>9</v>
      </c>
      <c r="I597" s="17" t="s">
        <v>24</v>
      </c>
      <c r="J597" s="17" t="s">
        <v>319</v>
      </c>
      <c r="K597" s="17" t="s">
        <v>9</v>
      </c>
      <c r="L597" s="19">
        <v>1</v>
      </c>
      <c r="M597" s="19" t="s">
        <v>141</v>
      </c>
    </row>
    <row r="598" spans="1:13">
      <c r="A598" s="58">
        <v>45857</v>
      </c>
      <c r="B598" s="59">
        <v>0.3888888888888889</v>
      </c>
      <c r="C598" s="59">
        <v>0.39947916666666666</v>
      </c>
      <c r="D598" s="59">
        <v>1.0590277777777778E-2</v>
      </c>
      <c r="E598" s="15" t="s">
        <v>222</v>
      </c>
      <c r="F598" s="15" t="s">
        <v>309</v>
      </c>
      <c r="G598" s="17" t="s">
        <v>139</v>
      </c>
      <c r="H598" s="18" t="s">
        <v>324</v>
      </c>
      <c r="I598" s="17" t="s">
        <v>24</v>
      </c>
      <c r="J598" s="17" t="s">
        <v>336</v>
      </c>
      <c r="K598" s="17" t="s">
        <v>102</v>
      </c>
      <c r="L598" s="19">
        <v>3</v>
      </c>
      <c r="M598" s="19" t="s">
        <v>143</v>
      </c>
    </row>
    <row r="599" spans="1:13">
      <c r="A599" s="58">
        <v>45864</v>
      </c>
      <c r="B599" s="59">
        <v>0.4236111111111111</v>
      </c>
      <c r="C599" s="59">
        <v>0.43159722222222224</v>
      </c>
      <c r="D599" s="59">
        <v>7.9861111111111105E-3</v>
      </c>
      <c r="E599" s="15" t="s">
        <v>212</v>
      </c>
      <c r="F599" s="15" t="s">
        <v>308</v>
      </c>
      <c r="G599" s="17" t="s">
        <v>78</v>
      </c>
      <c r="H599" s="18">
        <v>6</v>
      </c>
      <c r="I599" s="17" t="s">
        <v>10</v>
      </c>
      <c r="J599" s="17" t="s">
        <v>337</v>
      </c>
      <c r="K599" s="17" t="s">
        <v>114</v>
      </c>
      <c r="L599" s="19">
        <v>4</v>
      </c>
      <c r="M599" s="19" t="s">
        <v>145</v>
      </c>
    </row>
    <row r="600" spans="1:13">
      <c r="A600" s="58">
        <v>45871</v>
      </c>
      <c r="B600" s="59">
        <v>0.47569444444444442</v>
      </c>
      <c r="C600" s="59">
        <v>0.48802083333333335</v>
      </c>
      <c r="D600" s="59">
        <v>1.2326388888888888E-2</v>
      </c>
      <c r="E600" s="15" t="s">
        <v>333</v>
      </c>
      <c r="F600" s="15" t="s">
        <v>313</v>
      </c>
      <c r="G600" s="17" t="s">
        <v>343</v>
      </c>
      <c r="H600" s="18">
        <v>8</v>
      </c>
      <c r="I600" s="17" t="s">
        <v>24</v>
      </c>
      <c r="J600" s="17" t="s">
        <v>338</v>
      </c>
      <c r="K600" s="17" t="s">
        <v>123</v>
      </c>
      <c r="L600" s="19">
        <v>2</v>
      </c>
      <c r="M600" s="19" t="s">
        <v>148</v>
      </c>
    </row>
    <row r="601" spans="1:13">
      <c r="A601" s="58">
        <v>45879</v>
      </c>
      <c r="B601" s="59">
        <v>0.34375</v>
      </c>
      <c r="C601" s="59">
        <v>0.35162037037037036</v>
      </c>
      <c r="D601" s="59">
        <v>7.8703703703703696E-3</v>
      </c>
      <c r="E601" s="15" t="s">
        <v>287</v>
      </c>
      <c r="F601" s="15" t="s">
        <v>313</v>
      </c>
      <c r="G601" s="17" t="s">
        <v>97</v>
      </c>
      <c r="H601" s="18">
        <v>7</v>
      </c>
      <c r="I601" s="17" t="s">
        <v>24</v>
      </c>
      <c r="J601" s="17" t="s">
        <v>353</v>
      </c>
      <c r="K601" s="17" t="s">
        <v>261</v>
      </c>
      <c r="L601" s="19">
        <v>1</v>
      </c>
      <c r="M601" s="19" t="s">
        <v>151</v>
      </c>
    </row>
    <row r="602" spans="1:13">
      <c r="A602" s="58">
        <v>45886</v>
      </c>
      <c r="B602" s="59">
        <v>0.5625</v>
      </c>
      <c r="C602" s="59">
        <v>0.57216435185185188</v>
      </c>
      <c r="D602" s="59">
        <v>9.6643518518518511E-3</v>
      </c>
      <c r="E602" s="15" t="s">
        <v>128</v>
      </c>
      <c r="F602" s="15" t="s">
        <v>301</v>
      </c>
      <c r="G602" s="17" t="s">
        <v>49</v>
      </c>
      <c r="H602" s="64">
        <v>9</v>
      </c>
      <c r="I602" s="17" t="s">
        <v>24</v>
      </c>
      <c r="J602" s="17" t="s">
        <v>322</v>
      </c>
      <c r="K602" s="17" t="s">
        <v>323</v>
      </c>
      <c r="L602" s="19">
        <v>3</v>
      </c>
      <c r="M602" s="19" t="s">
        <v>151</v>
      </c>
    </row>
    <row r="603" spans="1:13">
      <c r="A603" s="58">
        <v>45893</v>
      </c>
      <c r="B603" s="59">
        <v>0.39930555555555558</v>
      </c>
      <c r="C603" s="59">
        <v>0.41087962962962965</v>
      </c>
      <c r="D603" s="59">
        <v>1.1574074074074073E-2</v>
      </c>
      <c r="E603" s="15" t="s">
        <v>170</v>
      </c>
      <c r="F603" s="15" t="s">
        <v>302</v>
      </c>
      <c r="G603" s="17" t="s">
        <v>330</v>
      </c>
      <c r="H603" s="18">
        <v>6</v>
      </c>
      <c r="I603" s="17" t="s">
        <v>24</v>
      </c>
      <c r="J603" s="17" t="s">
        <v>320</v>
      </c>
      <c r="K603" s="17" t="s">
        <v>51</v>
      </c>
      <c r="L603" s="19">
        <v>2</v>
      </c>
      <c r="M603" s="27" t="s">
        <v>153</v>
      </c>
    </row>
    <row r="604" spans="1:13">
      <c r="A604" s="58">
        <v>45903</v>
      </c>
      <c r="B604" s="59">
        <v>0.4513888888888889</v>
      </c>
      <c r="C604" s="59">
        <v>0.46001157407407406</v>
      </c>
      <c r="D604" s="59">
        <v>8.6226851851851846E-3</v>
      </c>
      <c r="E604" s="15" t="s">
        <v>133</v>
      </c>
      <c r="F604" s="15" t="s">
        <v>301</v>
      </c>
      <c r="G604" s="17" t="s">
        <v>26</v>
      </c>
      <c r="H604" s="18">
        <v>8</v>
      </c>
      <c r="I604" s="17" t="s">
        <v>24</v>
      </c>
      <c r="J604" s="17" t="s">
        <v>325</v>
      </c>
      <c r="K604" s="17" t="s">
        <v>56</v>
      </c>
      <c r="L604" s="19">
        <v>4</v>
      </c>
      <c r="M604" s="19" t="s">
        <v>130</v>
      </c>
    </row>
    <row r="605" spans="1:13">
      <c r="A605" s="58">
        <v>45909</v>
      </c>
      <c r="B605" s="59">
        <v>0.46180555555555558</v>
      </c>
      <c r="C605" s="59">
        <v>0.47349537037037037</v>
      </c>
      <c r="D605" s="59">
        <v>1.1689814814814814E-2</v>
      </c>
      <c r="E605" s="15" t="s">
        <v>207</v>
      </c>
      <c r="F605" s="15" t="s">
        <v>304</v>
      </c>
      <c r="G605" s="17" t="s">
        <v>45</v>
      </c>
      <c r="H605" s="18" t="s">
        <v>324</v>
      </c>
      <c r="I605" s="17" t="s">
        <v>10</v>
      </c>
      <c r="J605" s="17" t="s">
        <v>326</v>
      </c>
      <c r="K605" s="17" t="s">
        <v>114</v>
      </c>
      <c r="L605" s="19">
        <v>1</v>
      </c>
      <c r="M605" s="19" t="s">
        <v>132</v>
      </c>
    </row>
    <row r="606" spans="1:13">
      <c r="A606" s="58">
        <v>45917</v>
      </c>
      <c r="B606" s="59">
        <v>0.3611111111111111</v>
      </c>
      <c r="C606" s="59">
        <v>0.37048611111111113</v>
      </c>
      <c r="D606" s="59">
        <v>9.3749999999999997E-3</v>
      </c>
      <c r="E606" s="15" t="s">
        <v>118</v>
      </c>
      <c r="F606" s="15" t="s">
        <v>301</v>
      </c>
      <c r="G606" s="17" t="s">
        <v>63</v>
      </c>
      <c r="H606" s="18">
        <v>7</v>
      </c>
      <c r="I606" s="17" t="s">
        <v>24</v>
      </c>
      <c r="J606" s="17" t="s">
        <v>354</v>
      </c>
      <c r="K606" s="17" t="s">
        <v>137</v>
      </c>
      <c r="L606" s="19">
        <v>3</v>
      </c>
      <c r="M606" s="19" t="s">
        <v>132</v>
      </c>
    </row>
    <row r="607" spans="1:13">
      <c r="A607" s="58">
        <v>45924</v>
      </c>
      <c r="B607" s="59">
        <v>0.51736111111111116</v>
      </c>
      <c r="C607" s="59">
        <v>0.52725694444444449</v>
      </c>
      <c r="D607" s="59">
        <v>9.8958333333333329E-3</v>
      </c>
      <c r="E607" s="15" t="s">
        <v>340</v>
      </c>
      <c r="F607" s="15" t="s">
        <v>310</v>
      </c>
      <c r="G607" s="17" t="s">
        <v>112</v>
      </c>
      <c r="H607" s="64">
        <v>9</v>
      </c>
      <c r="I607" s="17" t="s">
        <v>24</v>
      </c>
      <c r="J607" s="17" t="s">
        <v>329</v>
      </c>
      <c r="K607" s="17" t="s">
        <v>17</v>
      </c>
      <c r="L607" s="19">
        <v>2</v>
      </c>
      <c r="M607" s="19" t="s">
        <v>135</v>
      </c>
    </row>
    <row r="608" spans="1:13">
      <c r="A608" s="58">
        <v>45842</v>
      </c>
      <c r="B608" s="59">
        <v>0.375</v>
      </c>
      <c r="C608" s="59">
        <v>0.38587962962962963</v>
      </c>
      <c r="D608" s="59">
        <v>1.087962962962963E-2</v>
      </c>
      <c r="E608" s="15" t="s">
        <v>111</v>
      </c>
      <c r="F608" s="15" t="s">
        <v>301</v>
      </c>
      <c r="G608" s="17" t="s">
        <v>69</v>
      </c>
      <c r="H608" s="18">
        <v>6</v>
      </c>
      <c r="I608" s="17" t="s">
        <v>24</v>
      </c>
      <c r="J608" s="17" t="s">
        <v>331</v>
      </c>
      <c r="K608" s="17" t="s">
        <v>123</v>
      </c>
      <c r="L608" s="19">
        <v>1</v>
      </c>
      <c r="M608" s="19" t="s">
        <v>138</v>
      </c>
    </row>
    <row r="609" spans="1:13">
      <c r="A609" s="58">
        <v>45851</v>
      </c>
      <c r="B609" s="59">
        <v>0.4375</v>
      </c>
      <c r="C609" s="59">
        <v>0.44780092592592591</v>
      </c>
      <c r="D609" s="59">
        <v>1.0300925925925925E-2</v>
      </c>
      <c r="E609" s="15" t="s">
        <v>341</v>
      </c>
      <c r="F609" s="15" t="s">
        <v>312</v>
      </c>
      <c r="G609" s="17" t="s">
        <v>194</v>
      </c>
      <c r="H609" s="18">
        <v>8</v>
      </c>
      <c r="I609" s="17" t="s">
        <v>24</v>
      </c>
      <c r="J609" s="17" t="s">
        <v>328</v>
      </c>
      <c r="K609" s="17" t="s">
        <v>51</v>
      </c>
      <c r="L609" s="19">
        <v>4</v>
      </c>
      <c r="M609" s="19" t="s">
        <v>141</v>
      </c>
    </row>
    <row r="610" spans="1:13">
      <c r="A610" s="58">
        <v>45859</v>
      </c>
      <c r="B610" s="59">
        <v>0.48958333333333331</v>
      </c>
      <c r="C610" s="59">
        <v>0.49884259259259262</v>
      </c>
      <c r="D610" s="59">
        <v>9.2592592592592587E-3</v>
      </c>
      <c r="E610" s="15" t="s">
        <v>288</v>
      </c>
      <c r="F610" s="15" t="s">
        <v>301</v>
      </c>
      <c r="G610" s="17" t="s">
        <v>334</v>
      </c>
      <c r="H610" s="18">
        <v>7</v>
      </c>
      <c r="I610" s="17" t="s">
        <v>24</v>
      </c>
      <c r="J610" s="17" t="s">
        <v>355</v>
      </c>
      <c r="K610" s="17" t="s">
        <v>137</v>
      </c>
      <c r="L610" s="19">
        <v>2</v>
      </c>
      <c r="M610" s="19" t="s">
        <v>143</v>
      </c>
    </row>
    <row r="611" spans="1:13">
      <c r="A611" s="58">
        <v>45865</v>
      </c>
      <c r="B611" s="59">
        <v>0.34722222222222221</v>
      </c>
      <c r="C611" s="59">
        <v>0.35920138888888886</v>
      </c>
      <c r="D611" s="59">
        <v>1.1979166666666667E-2</v>
      </c>
      <c r="E611" s="15" t="s">
        <v>289</v>
      </c>
      <c r="F611" s="15" t="s">
        <v>312</v>
      </c>
      <c r="G611" s="17" t="s">
        <v>139</v>
      </c>
      <c r="H611" s="64">
        <v>9</v>
      </c>
      <c r="I611" s="17" t="s">
        <v>24</v>
      </c>
      <c r="J611" s="17" t="s">
        <v>319</v>
      </c>
      <c r="K611" s="17" t="s">
        <v>9</v>
      </c>
      <c r="L611" s="19">
        <v>1</v>
      </c>
      <c r="M611" s="19" t="s">
        <v>145</v>
      </c>
    </row>
    <row r="612" spans="1:13">
      <c r="A612" s="58">
        <v>45873</v>
      </c>
      <c r="B612" s="59">
        <v>0.53819444444444442</v>
      </c>
      <c r="C612" s="59">
        <v>0.546875</v>
      </c>
      <c r="D612" s="59">
        <v>8.6805555555555559E-3</v>
      </c>
      <c r="E612" s="15" t="s">
        <v>290</v>
      </c>
      <c r="F612" s="15" t="s">
        <v>306</v>
      </c>
      <c r="G612" s="17" t="s">
        <v>344</v>
      </c>
      <c r="H612" s="18" t="s">
        <v>324</v>
      </c>
      <c r="I612" s="17" t="s">
        <v>24</v>
      </c>
      <c r="J612" s="17" t="s">
        <v>336</v>
      </c>
      <c r="K612" s="17" t="s">
        <v>47</v>
      </c>
      <c r="L612" s="19">
        <v>3</v>
      </c>
      <c r="M612" s="19" t="s">
        <v>148</v>
      </c>
    </row>
    <row r="613" spans="1:13">
      <c r="A613" s="58">
        <v>45880</v>
      </c>
      <c r="B613" s="59">
        <v>0.38194444444444442</v>
      </c>
      <c r="C613" s="59">
        <v>0.39357638888888891</v>
      </c>
      <c r="D613" s="59">
        <v>1.1631944444444445E-2</v>
      </c>
      <c r="E613" s="15" t="s">
        <v>282</v>
      </c>
      <c r="F613" s="15" t="s">
        <v>302</v>
      </c>
      <c r="G613" s="17" t="s">
        <v>45</v>
      </c>
      <c r="H613" s="18">
        <v>6</v>
      </c>
      <c r="I613" s="17" t="s">
        <v>10</v>
      </c>
      <c r="J613" s="17" t="s">
        <v>347</v>
      </c>
      <c r="K613" s="17" t="s">
        <v>114</v>
      </c>
      <c r="L613" s="19">
        <v>4</v>
      </c>
      <c r="M613" s="19" t="s">
        <v>151</v>
      </c>
    </row>
    <row r="614" spans="1:13">
      <c r="A614" s="58">
        <v>45888</v>
      </c>
      <c r="B614" s="59">
        <v>0.43402777777777779</v>
      </c>
      <c r="C614" s="59">
        <v>0.44189814814814815</v>
      </c>
      <c r="D614" s="59">
        <v>7.8703703703703696E-3</v>
      </c>
      <c r="E614" s="15" t="s">
        <v>218</v>
      </c>
      <c r="F614" s="15" t="s">
        <v>304</v>
      </c>
      <c r="G614" s="17" t="s">
        <v>335</v>
      </c>
      <c r="H614" s="18">
        <v>8</v>
      </c>
      <c r="I614" s="17" t="s">
        <v>24</v>
      </c>
      <c r="J614" s="17" t="s">
        <v>338</v>
      </c>
      <c r="K614" s="17" t="s">
        <v>123</v>
      </c>
      <c r="L614" s="19">
        <v>2</v>
      </c>
      <c r="M614" s="19" t="s">
        <v>151</v>
      </c>
    </row>
    <row r="615" spans="1:13">
      <c r="A615" s="58">
        <v>45896</v>
      </c>
      <c r="B615" s="59">
        <v>0.4861111111111111</v>
      </c>
      <c r="C615" s="59">
        <v>0.49438657407407405</v>
      </c>
      <c r="D615" s="59">
        <v>8.2754629629629636E-3</v>
      </c>
      <c r="E615" s="15" t="s">
        <v>281</v>
      </c>
      <c r="F615" s="15" t="s">
        <v>311</v>
      </c>
      <c r="G615" s="17" t="s">
        <v>9</v>
      </c>
      <c r="H615" s="18">
        <v>7</v>
      </c>
      <c r="I615" s="17" t="s">
        <v>24</v>
      </c>
      <c r="J615" s="17" t="s">
        <v>356</v>
      </c>
      <c r="K615" s="17" t="s">
        <v>261</v>
      </c>
      <c r="L615" s="19">
        <v>1</v>
      </c>
      <c r="M615" s="27" t="s">
        <v>153</v>
      </c>
    </row>
    <row r="616" spans="1:13">
      <c r="A616" s="58">
        <v>45905</v>
      </c>
      <c r="B616" s="59">
        <v>0.35416666666666669</v>
      </c>
      <c r="C616" s="59">
        <v>0.3664351851851852</v>
      </c>
      <c r="D616" s="59">
        <v>1.2268518518518519E-2</v>
      </c>
      <c r="E616" s="15" t="s">
        <v>346</v>
      </c>
      <c r="F616" s="15" t="s">
        <v>302</v>
      </c>
      <c r="G616" s="17" t="s">
        <v>26</v>
      </c>
      <c r="H616" s="64">
        <v>9</v>
      </c>
      <c r="I616" s="17" t="s">
        <v>24</v>
      </c>
      <c r="J616" s="17" t="s">
        <v>322</v>
      </c>
      <c r="K616" s="17" t="s">
        <v>323</v>
      </c>
      <c r="L616" s="19">
        <v>3</v>
      </c>
      <c r="M616" s="19" t="s">
        <v>130</v>
      </c>
    </row>
    <row r="617" spans="1:13">
      <c r="A617" s="58">
        <v>45912</v>
      </c>
      <c r="B617" s="59">
        <v>0.55208333333333337</v>
      </c>
      <c r="C617" s="59">
        <v>0.5615162037037037</v>
      </c>
      <c r="D617" s="59">
        <v>9.432870370370371E-3</v>
      </c>
      <c r="E617" s="15" t="s">
        <v>348</v>
      </c>
      <c r="F617" s="15" t="s">
        <v>303</v>
      </c>
      <c r="G617" s="17" t="s">
        <v>45</v>
      </c>
      <c r="H617" s="18">
        <v>6</v>
      </c>
      <c r="I617" s="17" t="s">
        <v>24</v>
      </c>
      <c r="J617" s="17" t="s">
        <v>320</v>
      </c>
      <c r="K617" s="17" t="s">
        <v>51</v>
      </c>
      <c r="L617" s="19">
        <v>2</v>
      </c>
      <c r="M617" s="19" t="s">
        <v>132</v>
      </c>
    </row>
    <row r="618" spans="1:13">
      <c r="A618" s="58">
        <v>45918</v>
      </c>
      <c r="B618" s="59">
        <v>0.40625</v>
      </c>
      <c r="C618" s="59">
        <v>0.41759259259259257</v>
      </c>
      <c r="D618" s="59">
        <v>1.1342592592592593E-2</v>
      </c>
      <c r="E618" s="15" t="s">
        <v>213</v>
      </c>
      <c r="F618" s="15" t="s">
        <v>301</v>
      </c>
      <c r="G618" s="17" t="s">
        <v>97</v>
      </c>
      <c r="H618" s="18">
        <v>8</v>
      </c>
      <c r="I618" s="17" t="s">
        <v>24</v>
      </c>
      <c r="J618" s="17" t="s">
        <v>325</v>
      </c>
      <c r="K618" s="17" t="s">
        <v>56</v>
      </c>
      <c r="L618" s="19">
        <v>4</v>
      </c>
      <c r="M618" s="19" t="s">
        <v>132</v>
      </c>
    </row>
    <row r="619" spans="1:13">
      <c r="A619" s="58">
        <v>45925</v>
      </c>
      <c r="B619" s="59">
        <v>0.42708333333333331</v>
      </c>
      <c r="C619" s="59">
        <v>0.43593749999999998</v>
      </c>
      <c r="D619" s="59">
        <v>8.8541666666666664E-3</v>
      </c>
      <c r="E619" s="15" t="s">
        <v>350</v>
      </c>
      <c r="F619" s="15" t="s">
        <v>313</v>
      </c>
      <c r="G619" s="17" t="s">
        <v>330</v>
      </c>
      <c r="H619" s="18" t="s">
        <v>324</v>
      </c>
      <c r="I619" s="17" t="s">
        <v>10</v>
      </c>
      <c r="J619" s="17" t="s">
        <v>326</v>
      </c>
      <c r="K619" s="17" t="s">
        <v>114</v>
      </c>
      <c r="L619" s="19">
        <v>1</v>
      </c>
      <c r="M619" s="19" t="s">
        <v>135</v>
      </c>
    </row>
    <row r="620" spans="1:13">
      <c r="A620" s="58">
        <v>45845</v>
      </c>
      <c r="B620" s="59">
        <v>0.47222222222222221</v>
      </c>
      <c r="C620" s="59">
        <v>0.48182870370370373</v>
      </c>
      <c r="D620" s="59">
        <v>9.6064814814814815E-3</v>
      </c>
      <c r="E620" s="15" t="s">
        <v>121</v>
      </c>
      <c r="F620" s="15" t="s">
        <v>301</v>
      </c>
      <c r="G620" s="17" t="s">
        <v>247</v>
      </c>
      <c r="H620" s="18">
        <v>7</v>
      </c>
      <c r="I620" s="17" t="s">
        <v>24</v>
      </c>
      <c r="J620" s="17" t="s">
        <v>357</v>
      </c>
      <c r="K620" s="17" t="s">
        <v>137</v>
      </c>
      <c r="L620" s="19">
        <v>3</v>
      </c>
      <c r="M620" s="19" t="s">
        <v>138</v>
      </c>
    </row>
    <row r="621" spans="1:13">
      <c r="A621" s="58">
        <v>45852</v>
      </c>
      <c r="B621" s="59">
        <v>0.33680555555555558</v>
      </c>
      <c r="C621" s="59">
        <v>0.34756944444444443</v>
      </c>
      <c r="D621" s="59">
        <v>1.0763888888888889E-2</v>
      </c>
      <c r="E621" s="15" t="s">
        <v>159</v>
      </c>
      <c r="F621" s="15" t="s">
        <v>313</v>
      </c>
      <c r="G621" s="17" t="s">
        <v>112</v>
      </c>
      <c r="H621" s="64">
        <v>9</v>
      </c>
      <c r="I621" s="17" t="s">
        <v>24</v>
      </c>
      <c r="J621" s="17" t="s">
        <v>329</v>
      </c>
      <c r="K621" s="17" t="s">
        <v>17</v>
      </c>
      <c r="L621" s="19">
        <v>2</v>
      </c>
      <c r="M621" s="19" t="s">
        <v>141</v>
      </c>
    </row>
    <row r="622" spans="1:13">
      <c r="A622" s="58">
        <v>45858</v>
      </c>
      <c r="B622" s="59">
        <v>0.52430555555555558</v>
      </c>
      <c r="C622" s="59">
        <v>0.53431712962962963</v>
      </c>
      <c r="D622" s="59">
        <v>1.0011574074074074E-2</v>
      </c>
      <c r="E622" s="15" t="s">
        <v>149</v>
      </c>
      <c r="F622" s="15" t="s">
        <v>302</v>
      </c>
      <c r="G622" s="17" t="s">
        <v>26</v>
      </c>
      <c r="H622" s="18">
        <v>6</v>
      </c>
      <c r="I622" s="17" t="s">
        <v>24</v>
      </c>
      <c r="J622" s="17" t="s">
        <v>331</v>
      </c>
      <c r="K622" s="17" t="s">
        <v>123</v>
      </c>
      <c r="L622" s="19">
        <v>1</v>
      </c>
      <c r="M622" s="19" t="s">
        <v>143</v>
      </c>
    </row>
    <row r="623" spans="1:13">
      <c r="A623" s="58">
        <v>45867</v>
      </c>
      <c r="B623" s="59">
        <v>0.40972222222222221</v>
      </c>
      <c r="C623" s="59">
        <v>0.41961805555555554</v>
      </c>
      <c r="D623" s="59">
        <v>9.8958333333333329E-3</v>
      </c>
      <c r="E623" s="15" t="s">
        <v>125</v>
      </c>
      <c r="F623" s="15" t="s">
        <v>302</v>
      </c>
      <c r="G623" s="17" t="s">
        <v>45</v>
      </c>
      <c r="H623" s="18">
        <v>8</v>
      </c>
      <c r="I623" s="17" t="s">
        <v>24</v>
      </c>
      <c r="J623" s="17" t="s">
        <v>328</v>
      </c>
      <c r="K623" s="17" t="s">
        <v>51</v>
      </c>
      <c r="L623" s="19">
        <v>4</v>
      </c>
      <c r="M623" s="19" t="s">
        <v>145</v>
      </c>
    </row>
    <row r="624" spans="1:13">
      <c r="A624" s="58">
        <v>45875</v>
      </c>
      <c r="B624" s="59">
        <v>0.4201388888888889</v>
      </c>
      <c r="C624" s="59">
        <v>0.43240740740740741</v>
      </c>
      <c r="D624" s="59">
        <v>1.2268518518518519E-2</v>
      </c>
      <c r="E624" s="15" t="s">
        <v>193</v>
      </c>
      <c r="F624" s="15" t="s">
        <v>304</v>
      </c>
      <c r="G624" s="17" t="s">
        <v>49</v>
      </c>
      <c r="H624" s="18">
        <v>7</v>
      </c>
      <c r="I624" s="17" t="s">
        <v>24</v>
      </c>
      <c r="J624" s="17" t="s">
        <v>358</v>
      </c>
      <c r="K624" s="17" t="s">
        <v>137</v>
      </c>
      <c r="L624" s="19">
        <v>2</v>
      </c>
      <c r="M624" s="19" t="s">
        <v>148</v>
      </c>
    </row>
    <row r="625" spans="1:13">
      <c r="A625" s="58">
        <v>45882</v>
      </c>
      <c r="B625" s="59">
        <v>0.47916666666666669</v>
      </c>
      <c r="C625" s="59">
        <v>0.48767361111111113</v>
      </c>
      <c r="D625" s="59">
        <v>8.5069444444444437E-3</v>
      </c>
      <c r="E625" s="15" t="s">
        <v>204</v>
      </c>
      <c r="F625" s="15" t="s">
        <v>306</v>
      </c>
      <c r="G625" s="17" t="s">
        <v>139</v>
      </c>
      <c r="H625" s="64">
        <v>9</v>
      </c>
      <c r="I625" s="17" t="s">
        <v>24</v>
      </c>
      <c r="J625" s="17" t="s">
        <v>319</v>
      </c>
      <c r="K625" s="17" t="s">
        <v>9</v>
      </c>
      <c r="L625" s="19">
        <v>1</v>
      </c>
      <c r="M625" s="19" t="s">
        <v>151</v>
      </c>
    </row>
    <row r="626" spans="1:13">
      <c r="A626" s="58">
        <v>45890</v>
      </c>
      <c r="B626" s="59">
        <v>0.36458333333333331</v>
      </c>
      <c r="C626" s="59">
        <v>0.37418981481481484</v>
      </c>
      <c r="D626" s="59">
        <v>9.6064814814814815E-3</v>
      </c>
      <c r="E626" s="15" t="s">
        <v>146</v>
      </c>
      <c r="F626" s="15" t="s">
        <v>302</v>
      </c>
      <c r="G626" s="17" t="s">
        <v>63</v>
      </c>
      <c r="H626" s="18" t="s">
        <v>324</v>
      </c>
      <c r="I626" s="17" t="s">
        <v>24</v>
      </c>
      <c r="J626" s="17" t="s">
        <v>336</v>
      </c>
      <c r="K626" s="17" t="s">
        <v>102</v>
      </c>
      <c r="L626" s="19">
        <v>3</v>
      </c>
      <c r="M626" s="19" t="s">
        <v>151</v>
      </c>
    </row>
    <row r="627" spans="1:13">
      <c r="A627" s="58">
        <v>45897</v>
      </c>
      <c r="B627" s="59">
        <v>0.54166666666666663</v>
      </c>
      <c r="C627" s="59">
        <v>0.55312499999999998</v>
      </c>
      <c r="D627" s="59">
        <v>1.1458333333333333E-2</v>
      </c>
      <c r="E627" s="15" t="s">
        <v>156</v>
      </c>
      <c r="F627" s="15" t="s">
        <v>305</v>
      </c>
      <c r="G627" s="17" t="s">
        <v>194</v>
      </c>
      <c r="H627" s="18">
        <v>6</v>
      </c>
      <c r="I627" s="17" t="s">
        <v>10</v>
      </c>
      <c r="J627" s="17" t="s">
        <v>347</v>
      </c>
      <c r="K627" s="17" t="s">
        <v>114</v>
      </c>
      <c r="L627" s="19">
        <v>4</v>
      </c>
      <c r="M627" s="27" t="s">
        <v>153</v>
      </c>
    </row>
    <row r="628" spans="1:13">
      <c r="A628" s="58">
        <v>45906</v>
      </c>
      <c r="B628" s="59">
        <v>0.38541666666666669</v>
      </c>
      <c r="C628" s="59">
        <v>0.39351851851851855</v>
      </c>
      <c r="D628" s="59">
        <v>8.1018518518518514E-3</v>
      </c>
      <c r="E628" s="15" t="s">
        <v>209</v>
      </c>
      <c r="F628" s="15" t="s">
        <v>303</v>
      </c>
      <c r="G628" s="17" t="s">
        <v>69</v>
      </c>
      <c r="H628" s="18">
        <v>8</v>
      </c>
      <c r="I628" s="17" t="s">
        <v>24</v>
      </c>
      <c r="J628" s="17" t="s">
        <v>338</v>
      </c>
      <c r="K628" s="17" t="s">
        <v>123</v>
      </c>
      <c r="L628" s="19">
        <v>2</v>
      </c>
      <c r="M628" s="19" t="s">
        <v>130</v>
      </c>
    </row>
    <row r="629" spans="1:13">
      <c r="A629" s="58">
        <v>45913</v>
      </c>
      <c r="B629" s="59">
        <v>0.4375</v>
      </c>
      <c r="C629" s="59">
        <v>0.44542824074074072</v>
      </c>
      <c r="D629" s="59">
        <v>7.9282407407407409E-3</v>
      </c>
      <c r="E629" s="15" t="s">
        <v>222</v>
      </c>
      <c r="F629" s="15" t="s">
        <v>309</v>
      </c>
      <c r="G629" s="17" t="s">
        <v>45</v>
      </c>
      <c r="H629" s="18">
        <v>7</v>
      </c>
      <c r="I629" s="17" t="s">
        <v>24</v>
      </c>
      <c r="J629" s="17" t="s">
        <v>359</v>
      </c>
      <c r="K629" s="17" t="s">
        <v>261</v>
      </c>
      <c r="L629" s="19">
        <v>1</v>
      </c>
      <c r="M629" s="19" t="s">
        <v>132</v>
      </c>
    </row>
    <row r="630" spans="1:13">
      <c r="A630" s="58">
        <v>45920</v>
      </c>
      <c r="B630" s="59">
        <v>0.49305555555555558</v>
      </c>
      <c r="C630" s="59">
        <v>0.50503472222222223</v>
      </c>
      <c r="D630" s="59">
        <v>1.1979166666666667E-2</v>
      </c>
      <c r="E630" s="15" t="s">
        <v>212</v>
      </c>
      <c r="F630" s="15" t="s">
        <v>308</v>
      </c>
      <c r="G630" s="17" t="s">
        <v>78</v>
      </c>
      <c r="H630" s="64">
        <v>9</v>
      </c>
      <c r="I630" s="17" t="s">
        <v>24</v>
      </c>
      <c r="J630" s="17" t="s">
        <v>322</v>
      </c>
      <c r="K630" s="17" t="s">
        <v>323</v>
      </c>
      <c r="L630" s="19">
        <v>3</v>
      </c>
      <c r="M630" s="19" t="s">
        <v>132</v>
      </c>
    </row>
    <row r="631" spans="1:13">
      <c r="A631" s="58">
        <v>45926</v>
      </c>
      <c r="B631" s="59">
        <v>0.34722222222222221</v>
      </c>
      <c r="C631" s="59">
        <v>0.35682870370370373</v>
      </c>
      <c r="D631" s="59">
        <v>9.6064814814814815E-3</v>
      </c>
      <c r="E631" s="15" t="s">
        <v>333</v>
      </c>
      <c r="F631" s="15" t="s">
        <v>313</v>
      </c>
      <c r="G631" s="17" t="s">
        <v>97</v>
      </c>
      <c r="H631" s="18">
        <v>6</v>
      </c>
      <c r="I631" s="17" t="s">
        <v>24</v>
      </c>
      <c r="J631" s="17" t="s">
        <v>320</v>
      </c>
      <c r="K631" s="17" t="s">
        <v>51</v>
      </c>
      <c r="L631" s="19">
        <v>2</v>
      </c>
      <c r="M631" s="19" t="s">
        <v>135</v>
      </c>
    </row>
    <row r="632" spans="1:13">
      <c r="A632" s="58">
        <v>45839</v>
      </c>
      <c r="B632" s="59">
        <v>0.53125</v>
      </c>
      <c r="C632" s="59">
        <v>0.54270833333333335</v>
      </c>
      <c r="D632" s="59">
        <v>1.1458333333333333E-2</v>
      </c>
      <c r="E632" s="15" t="s">
        <v>287</v>
      </c>
      <c r="F632" s="15" t="s">
        <v>313</v>
      </c>
      <c r="G632" s="17" t="s">
        <v>330</v>
      </c>
      <c r="H632" s="18">
        <v>8</v>
      </c>
      <c r="I632" s="17" t="s">
        <v>24</v>
      </c>
      <c r="J632" s="17" t="s">
        <v>325</v>
      </c>
      <c r="K632" s="17" t="s">
        <v>56</v>
      </c>
      <c r="L632" s="19">
        <v>4</v>
      </c>
      <c r="M632" s="19" t="s">
        <v>138</v>
      </c>
    </row>
    <row r="633" spans="1:13">
      <c r="A633" s="58">
        <v>45848</v>
      </c>
      <c r="B633" s="59">
        <v>0.3923611111111111</v>
      </c>
      <c r="C633" s="59">
        <v>0.40190972222222221</v>
      </c>
      <c r="D633" s="59">
        <v>9.5486111111111119E-3</v>
      </c>
      <c r="E633" s="15" t="s">
        <v>128</v>
      </c>
      <c r="F633" s="15" t="s">
        <v>301</v>
      </c>
      <c r="G633" s="17" t="s">
        <v>334</v>
      </c>
      <c r="H633" s="18" t="s">
        <v>324</v>
      </c>
      <c r="I633" s="17" t="s">
        <v>10</v>
      </c>
      <c r="J633" s="17" t="s">
        <v>326</v>
      </c>
      <c r="K633" s="17" t="s">
        <v>114</v>
      </c>
      <c r="L633" s="19">
        <v>1</v>
      </c>
      <c r="M633" s="19" t="s">
        <v>141</v>
      </c>
    </row>
    <row r="634" spans="1:13">
      <c r="A634" s="58">
        <v>45854</v>
      </c>
      <c r="B634" s="59">
        <v>0.44444444444444442</v>
      </c>
      <c r="C634" s="59">
        <v>0.45300925925925928</v>
      </c>
      <c r="D634" s="59">
        <v>8.564814814814815E-3</v>
      </c>
      <c r="E634" s="15" t="s">
        <v>170</v>
      </c>
      <c r="F634" s="15" t="s">
        <v>302</v>
      </c>
      <c r="G634" s="17" t="s">
        <v>335</v>
      </c>
      <c r="H634" s="18">
        <v>7</v>
      </c>
      <c r="I634" s="17" t="s">
        <v>24</v>
      </c>
      <c r="J634" s="17" t="s">
        <v>360</v>
      </c>
      <c r="K634" s="17" t="s">
        <v>137</v>
      </c>
      <c r="L634" s="19">
        <v>3</v>
      </c>
      <c r="M634" s="19" t="s">
        <v>143</v>
      </c>
    </row>
    <row r="635" spans="1:13">
      <c r="A635" s="58">
        <v>45861</v>
      </c>
      <c r="B635" s="59">
        <v>0.46527777777777779</v>
      </c>
      <c r="C635" s="59">
        <v>0.47771990740740738</v>
      </c>
      <c r="D635" s="59">
        <v>1.2442129629629629E-2</v>
      </c>
      <c r="E635" s="15" t="s">
        <v>133</v>
      </c>
      <c r="F635" s="15" t="s">
        <v>301</v>
      </c>
      <c r="G635" s="17" t="s">
        <v>9</v>
      </c>
      <c r="H635" s="64">
        <v>9</v>
      </c>
      <c r="I635" s="17" t="s">
        <v>24</v>
      </c>
      <c r="J635" s="17" t="s">
        <v>329</v>
      </c>
      <c r="K635" s="17" t="s">
        <v>17</v>
      </c>
      <c r="L635" s="19">
        <v>2</v>
      </c>
      <c r="M635" s="19" t="s">
        <v>145</v>
      </c>
    </row>
    <row r="636" spans="1:13">
      <c r="A636" s="58">
        <v>45869</v>
      </c>
      <c r="B636" s="59">
        <v>0.37152777777777779</v>
      </c>
      <c r="C636" s="59">
        <v>0.38090277777777776</v>
      </c>
      <c r="D636" s="59">
        <v>9.3749999999999997E-3</v>
      </c>
      <c r="E636" s="15" t="s">
        <v>207</v>
      </c>
      <c r="F636" s="15" t="s">
        <v>304</v>
      </c>
      <c r="G636" s="17" t="s">
        <v>26</v>
      </c>
      <c r="H636" s="18">
        <v>6</v>
      </c>
      <c r="I636" s="17" t="s">
        <v>24</v>
      </c>
      <c r="J636" s="17" t="s">
        <v>331</v>
      </c>
      <c r="K636" s="17" t="s">
        <v>123</v>
      </c>
      <c r="L636" s="19">
        <v>1</v>
      </c>
      <c r="M636" s="19" t="s">
        <v>148</v>
      </c>
    </row>
    <row r="637" spans="1:13">
      <c r="A637" s="58">
        <v>45877</v>
      </c>
      <c r="B637" s="59">
        <v>0.55902777777777779</v>
      </c>
      <c r="C637" s="59">
        <v>0.56921296296296298</v>
      </c>
      <c r="D637" s="59">
        <v>1.0185185185185186E-2</v>
      </c>
      <c r="E637" s="15" t="s">
        <v>118</v>
      </c>
      <c r="F637" s="15" t="s">
        <v>301</v>
      </c>
      <c r="G637" s="17" t="s">
        <v>45</v>
      </c>
      <c r="H637" s="18">
        <v>8</v>
      </c>
      <c r="I637" s="17" t="s">
        <v>24</v>
      </c>
      <c r="J637" s="17" t="s">
        <v>328</v>
      </c>
      <c r="K637" s="17" t="s">
        <v>51</v>
      </c>
      <c r="L637" s="19">
        <v>4</v>
      </c>
      <c r="M637" s="19" t="s">
        <v>151</v>
      </c>
    </row>
    <row r="638" spans="1:13">
      <c r="A638" s="58">
        <v>45884</v>
      </c>
      <c r="B638" s="59">
        <v>0.37847222222222221</v>
      </c>
      <c r="C638" s="59">
        <v>0.38998842592592592</v>
      </c>
      <c r="D638" s="59">
        <v>1.1516203703703704E-2</v>
      </c>
      <c r="E638" s="15" t="s">
        <v>340</v>
      </c>
      <c r="F638" s="15" t="s">
        <v>310</v>
      </c>
      <c r="G638" s="17" t="s">
        <v>344</v>
      </c>
      <c r="H638" s="18">
        <v>7</v>
      </c>
      <c r="I638" s="17" t="s">
        <v>24</v>
      </c>
      <c r="J638" s="17" t="s">
        <v>361</v>
      </c>
      <c r="K638" s="17" t="s">
        <v>137</v>
      </c>
      <c r="L638" s="19">
        <v>2</v>
      </c>
      <c r="M638" s="19" t="s">
        <v>151</v>
      </c>
    </row>
    <row r="639" spans="1:13">
      <c r="A639" s="58">
        <v>45891</v>
      </c>
      <c r="B639" s="59">
        <v>0.43055555555555558</v>
      </c>
      <c r="C639" s="59">
        <v>0.43836805555555558</v>
      </c>
      <c r="D639" s="59">
        <v>7.8125E-3</v>
      </c>
      <c r="E639" s="15" t="s">
        <v>111</v>
      </c>
      <c r="F639" s="15" t="s">
        <v>301</v>
      </c>
      <c r="G639" s="17" t="s">
        <v>139</v>
      </c>
      <c r="H639" s="64">
        <v>9</v>
      </c>
      <c r="I639" s="17" t="s">
        <v>24</v>
      </c>
      <c r="J639" s="17" t="s">
        <v>319</v>
      </c>
      <c r="K639" s="17" t="s">
        <v>9</v>
      </c>
      <c r="L639" s="19">
        <v>1</v>
      </c>
      <c r="M639" s="27" t="s">
        <v>153</v>
      </c>
    </row>
    <row r="640" spans="1:13">
      <c r="A640" s="58">
        <v>45898</v>
      </c>
      <c r="B640" s="59">
        <v>0.4826388888888889</v>
      </c>
      <c r="C640" s="59">
        <v>0.49224537037037036</v>
      </c>
      <c r="D640" s="59">
        <v>9.6064814814814815E-3</v>
      </c>
      <c r="E640" s="15" t="s">
        <v>341</v>
      </c>
      <c r="F640" s="15" t="s">
        <v>312</v>
      </c>
      <c r="G640" s="17" t="s">
        <v>112</v>
      </c>
      <c r="H640" s="18" t="s">
        <v>324</v>
      </c>
      <c r="I640" s="17" t="s">
        <v>24</v>
      </c>
      <c r="J640" s="17" t="s">
        <v>336</v>
      </c>
      <c r="K640" s="17" t="s">
        <v>47</v>
      </c>
      <c r="L640" s="19">
        <v>3</v>
      </c>
      <c r="M640" s="19" t="s">
        <v>130</v>
      </c>
    </row>
    <row r="641" spans="1:13">
      <c r="A641" s="58">
        <v>45907</v>
      </c>
      <c r="B641" s="59">
        <v>0.34027777777777779</v>
      </c>
      <c r="C641" s="59">
        <v>0.35190972222222222</v>
      </c>
      <c r="D641" s="59">
        <v>1.1631944444444445E-2</v>
      </c>
      <c r="E641" s="15" t="s">
        <v>288</v>
      </c>
      <c r="F641" s="15" t="s">
        <v>301</v>
      </c>
      <c r="G641" s="17" t="s">
        <v>49</v>
      </c>
      <c r="H641" s="18">
        <v>6</v>
      </c>
      <c r="I641" s="17" t="s">
        <v>10</v>
      </c>
      <c r="J641" s="17" t="s">
        <v>347</v>
      </c>
      <c r="K641" s="17" t="s">
        <v>114</v>
      </c>
      <c r="L641" s="19">
        <v>4</v>
      </c>
      <c r="M641" s="19" t="s">
        <v>132</v>
      </c>
    </row>
    <row r="642" spans="1:13">
      <c r="A642" s="58">
        <v>45914</v>
      </c>
      <c r="B642" s="59">
        <v>0.53472222222222221</v>
      </c>
      <c r="C642" s="59">
        <v>0.54334490740740737</v>
      </c>
      <c r="D642" s="59">
        <v>8.6226851851851846E-3</v>
      </c>
      <c r="E642" s="15" t="s">
        <v>289</v>
      </c>
      <c r="F642" s="15" t="s">
        <v>312</v>
      </c>
      <c r="G642" s="17" t="s">
        <v>194</v>
      </c>
      <c r="H642" s="18">
        <v>8</v>
      </c>
      <c r="I642" s="17" t="s">
        <v>24</v>
      </c>
      <c r="J642" s="17" t="s">
        <v>338</v>
      </c>
      <c r="K642" s="17" t="s">
        <v>123</v>
      </c>
      <c r="L642" s="19">
        <v>2</v>
      </c>
      <c r="M642" s="19" t="s">
        <v>132</v>
      </c>
    </row>
    <row r="643" spans="1:13">
      <c r="A643" s="58">
        <v>45921</v>
      </c>
      <c r="B643" s="59">
        <v>0.39930555555555558</v>
      </c>
      <c r="C643" s="59">
        <v>0.40752314814814816</v>
      </c>
      <c r="D643" s="59">
        <v>8.2175925925925923E-3</v>
      </c>
      <c r="E643" s="15" t="s">
        <v>290</v>
      </c>
      <c r="F643" s="15" t="s">
        <v>306</v>
      </c>
      <c r="G643" s="17" t="s">
        <v>26</v>
      </c>
      <c r="H643" s="18">
        <v>7</v>
      </c>
      <c r="I643" s="17" t="s">
        <v>24</v>
      </c>
      <c r="J643" s="17" t="s">
        <v>362</v>
      </c>
      <c r="K643" s="17" t="s">
        <v>261</v>
      </c>
      <c r="L643" s="19">
        <v>1</v>
      </c>
      <c r="M643" s="19" t="s">
        <v>135</v>
      </c>
    </row>
    <row r="644" spans="1:13">
      <c r="A644" s="58">
        <v>45927</v>
      </c>
      <c r="B644" s="59">
        <v>0.4548611111111111</v>
      </c>
      <c r="C644" s="59">
        <v>0.46712962962962962</v>
      </c>
      <c r="D644" s="59">
        <v>1.2268518518518519E-2</v>
      </c>
      <c r="E644" s="15" t="s">
        <v>282</v>
      </c>
      <c r="F644" s="15" t="s">
        <v>302</v>
      </c>
      <c r="G644" s="17" t="s">
        <v>45</v>
      </c>
      <c r="H644" s="64">
        <v>9</v>
      </c>
      <c r="I644" s="17" t="s">
        <v>24</v>
      </c>
      <c r="J644" s="17" t="s">
        <v>322</v>
      </c>
      <c r="K644" s="17" t="s">
        <v>323</v>
      </c>
      <c r="L644" s="19">
        <v>3</v>
      </c>
      <c r="M644" s="19" t="s">
        <v>138</v>
      </c>
    </row>
    <row r="645" spans="1:13">
      <c r="A645" s="58">
        <v>45929</v>
      </c>
      <c r="B645" s="59">
        <v>0.47569444444444442</v>
      </c>
      <c r="C645" s="59">
        <v>0.48506944444444444</v>
      </c>
      <c r="D645" s="59">
        <v>9.3749999999999997E-3</v>
      </c>
      <c r="E645" s="15" t="s">
        <v>218</v>
      </c>
      <c r="F645" s="15" t="s">
        <v>304</v>
      </c>
      <c r="G645" s="17" t="s">
        <v>97</v>
      </c>
      <c r="H645" s="18">
        <v>6</v>
      </c>
      <c r="I645" s="17" t="s">
        <v>24</v>
      </c>
      <c r="J645" s="17" t="s">
        <v>320</v>
      </c>
      <c r="K645" s="17" t="s">
        <v>51</v>
      </c>
      <c r="L645" s="19">
        <v>2</v>
      </c>
      <c r="M645" s="19" t="s">
        <v>141</v>
      </c>
    </row>
    <row r="646" spans="1:13">
      <c r="A646" s="58">
        <v>45840</v>
      </c>
      <c r="B646" s="59">
        <v>0.35416666666666669</v>
      </c>
      <c r="C646" s="59">
        <v>0.3662037037037037</v>
      </c>
      <c r="D646" s="59">
        <v>1.2037037037037037E-2</v>
      </c>
      <c r="E646" s="15" t="s">
        <v>281</v>
      </c>
      <c r="F646" s="15" t="s">
        <v>311</v>
      </c>
      <c r="G646" s="17" t="s">
        <v>63</v>
      </c>
      <c r="H646" s="18">
        <v>8</v>
      </c>
      <c r="I646" s="17" t="s">
        <v>24</v>
      </c>
      <c r="J646" s="17" t="s">
        <v>325</v>
      </c>
      <c r="K646" s="17" t="s">
        <v>56</v>
      </c>
      <c r="L646" s="19">
        <v>4</v>
      </c>
      <c r="M646" s="19" t="s">
        <v>143</v>
      </c>
    </row>
    <row r="647" spans="1:13">
      <c r="A647" s="58">
        <v>45846</v>
      </c>
      <c r="B647" s="59">
        <v>0.54861111111111116</v>
      </c>
      <c r="C647" s="59">
        <v>0.55781250000000004</v>
      </c>
      <c r="D647" s="59">
        <v>9.2013888888888892E-3</v>
      </c>
      <c r="E647" s="15" t="s">
        <v>346</v>
      </c>
      <c r="F647" s="15" t="s">
        <v>302</v>
      </c>
      <c r="G647" s="17" t="s">
        <v>330</v>
      </c>
      <c r="H647" s="18" t="s">
        <v>324</v>
      </c>
      <c r="I647" s="17" t="s">
        <v>10</v>
      </c>
      <c r="J647" s="17" t="s">
        <v>326</v>
      </c>
      <c r="K647" s="17" t="s">
        <v>114</v>
      </c>
      <c r="L647" s="19">
        <v>1</v>
      </c>
      <c r="M647" s="19" t="s">
        <v>145</v>
      </c>
    </row>
    <row r="648" spans="1:13">
      <c r="A648" s="58">
        <v>45853</v>
      </c>
      <c r="B648" s="59">
        <v>0.40277777777777779</v>
      </c>
      <c r="C648" s="59">
        <v>0.41221064814814817</v>
      </c>
      <c r="D648" s="59">
        <v>9.432870370370371E-3</v>
      </c>
      <c r="E648" s="15" t="s">
        <v>348</v>
      </c>
      <c r="F648" s="15" t="s">
        <v>303</v>
      </c>
      <c r="G648" s="17" t="s">
        <v>247</v>
      </c>
      <c r="H648" s="18">
        <v>7</v>
      </c>
      <c r="I648" s="17" t="s">
        <v>24</v>
      </c>
      <c r="J648" s="17" t="s">
        <v>363</v>
      </c>
      <c r="K648" s="17" t="s">
        <v>137</v>
      </c>
      <c r="L648" s="19">
        <v>3</v>
      </c>
      <c r="M648" s="19" t="s">
        <v>148</v>
      </c>
    </row>
    <row r="649" spans="1:13">
      <c r="A649" s="58">
        <v>45860</v>
      </c>
      <c r="B649" s="59">
        <v>0.42708333333333331</v>
      </c>
      <c r="C649" s="59">
        <v>0.43877314814814816</v>
      </c>
      <c r="D649" s="59">
        <v>1.1689814814814814E-2</v>
      </c>
      <c r="E649" s="15" t="s">
        <v>213</v>
      </c>
      <c r="F649" s="15" t="s">
        <v>301</v>
      </c>
      <c r="G649" s="17" t="s">
        <v>343</v>
      </c>
      <c r="H649" s="64">
        <v>9</v>
      </c>
      <c r="I649" s="17" t="s">
        <v>24</v>
      </c>
      <c r="J649" s="17" t="s">
        <v>329</v>
      </c>
      <c r="K649" s="17" t="s">
        <v>17</v>
      </c>
      <c r="L649" s="19">
        <v>2</v>
      </c>
      <c r="M649" s="19" t="s">
        <v>151</v>
      </c>
    </row>
    <row r="650" spans="1:13">
      <c r="A650" s="58">
        <v>45866</v>
      </c>
      <c r="B650" s="59">
        <v>0.48958333333333331</v>
      </c>
      <c r="C650" s="59">
        <v>0.49884259259259262</v>
      </c>
      <c r="D650" s="59">
        <v>9.2592592592592587E-3</v>
      </c>
      <c r="E650" s="15" t="s">
        <v>350</v>
      </c>
      <c r="F650" s="15" t="s">
        <v>313</v>
      </c>
      <c r="G650" s="17" t="s">
        <v>26</v>
      </c>
      <c r="H650" s="18">
        <v>6</v>
      </c>
      <c r="I650" s="17" t="s">
        <v>24</v>
      </c>
      <c r="J650" s="17" t="s">
        <v>331</v>
      </c>
      <c r="K650" s="17" t="s">
        <v>123</v>
      </c>
      <c r="L650" s="19">
        <v>1</v>
      </c>
      <c r="M650" s="19" t="s">
        <v>151</v>
      </c>
    </row>
    <row r="651" spans="1:13">
      <c r="A651" s="58">
        <v>45870</v>
      </c>
      <c r="B651" s="59">
        <v>0.35069444444444442</v>
      </c>
      <c r="C651" s="59">
        <v>0.36174768518518519</v>
      </c>
      <c r="D651" s="59">
        <v>1.105324074074074E-2</v>
      </c>
      <c r="E651" s="15" t="s">
        <v>121</v>
      </c>
      <c r="F651" s="15" t="s">
        <v>301</v>
      </c>
      <c r="G651" s="17" t="s">
        <v>45</v>
      </c>
      <c r="H651" s="18">
        <v>8</v>
      </c>
      <c r="I651" s="17" t="s">
        <v>24</v>
      </c>
      <c r="J651" s="17" t="s">
        <v>328</v>
      </c>
      <c r="K651" s="17" t="s">
        <v>51</v>
      </c>
      <c r="L651" s="19">
        <v>4</v>
      </c>
      <c r="M651" s="27" t="s">
        <v>153</v>
      </c>
    </row>
    <row r="652" spans="1:13">
      <c r="A652" s="58">
        <v>45876</v>
      </c>
      <c r="B652" s="59">
        <v>0.52083333333333337</v>
      </c>
      <c r="C652" s="59">
        <v>0.53246527777777775</v>
      </c>
      <c r="D652" s="59">
        <v>1.1631944444444445E-2</v>
      </c>
      <c r="E652" s="15" t="s">
        <v>159</v>
      </c>
      <c r="F652" s="15" t="s">
        <v>313</v>
      </c>
      <c r="G652" s="17" t="s">
        <v>69</v>
      </c>
      <c r="H652" s="18">
        <v>7</v>
      </c>
      <c r="I652" s="17" t="s">
        <v>24</v>
      </c>
      <c r="J652" s="17" t="s">
        <v>317</v>
      </c>
      <c r="K652" s="17" t="s">
        <v>137</v>
      </c>
      <c r="L652" s="19">
        <v>2</v>
      </c>
      <c r="M652" s="19" t="s">
        <v>130</v>
      </c>
    </row>
    <row r="653" spans="1:13">
      <c r="A653" s="58">
        <v>45883</v>
      </c>
      <c r="B653" s="59">
        <v>0.40972222222222221</v>
      </c>
      <c r="C653" s="59">
        <v>0.41770833333333335</v>
      </c>
      <c r="D653" s="59">
        <v>7.9861111111111105E-3</v>
      </c>
      <c r="E653" s="15" t="s">
        <v>149</v>
      </c>
      <c r="F653" s="15" t="s">
        <v>302</v>
      </c>
      <c r="G653" s="17" t="s">
        <v>139</v>
      </c>
      <c r="H653" s="64">
        <v>9</v>
      </c>
      <c r="I653" s="17" t="s">
        <v>24</v>
      </c>
      <c r="J653" s="17" t="s">
        <v>319</v>
      </c>
      <c r="K653" s="17" t="s">
        <v>9</v>
      </c>
      <c r="L653" s="19">
        <v>1</v>
      </c>
      <c r="M653" s="19" t="s">
        <v>132</v>
      </c>
    </row>
    <row r="654" spans="1:13">
      <c r="A654" s="58">
        <v>45889</v>
      </c>
      <c r="B654" s="59">
        <v>0.44097222222222221</v>
      </c>
      <c r="C654" s="59">
        <v>0.45046296296296295</v>
      </c>
      <c r="D654" s="59">
        <v>9.4907407407407406E-3</v>
      </c>
      <c r="E654" s="15" t="s">
        <v>125</v>
      </c>
      <c r="F654" s="15" t="s">
        <v>302</v>
      </c>
      <c r="G654" s="17" t="s">
        <v>78</v>
      </c>
      <c r="H654" s="18" t="s">
        <v>324</v>
      </c>
      <c r="I654" s="17" t="s">
        <v>24</v>
      </c>
      <c r="J654" s="17" t="s">
        <v>336</v>
      </c>
      <c r="K654" s="17" t="s">
        <v>102</v>
      </c>
      <c r="L654" s="19">
        <v>3</v>
      </c>
      <c r="M654" s="19" t="s">
        <v>132</v>
      </c>
    </row>
    <row r="655" spans="1:13">
      <c r="A655" s="58">
        <v>45895</v>
      </c>
      <c r="B655" s="59">
        <v>0.47222222222222221</v>
      </c>
      <c r="C655" s="59">
        <v>0.48431712962962964</v>
      </c>
      <c r="D655" s="59">
        <v>1.2094907407407407E-2</v>
      </c>
      <c r="E655" s="15" t="s">
        <v>193</v>
      </c>
      <c r="F655" s="15" t="s">
        <v>304</v>
      </c>
      <c r="G655" s="17" t="s">
        <v>112</v>
      </c>
      <c r="H655" s="18">
        <v>6</v>
      </c>
      <c r="I655" s="17" t="s">
        <v>10</v>
      </c>
      <c r="J655" s="17" t="s">
        <v>364</v>
      </c>
      <c r="K655" s="17" t="s">
        <v>114</v>
      </c>
      <c r="L655" s="19">
        <v>4</v>
      </c>
      <c r="M655" s="19" t="s">
        <v>135</v>
      </c>
    </row>
    <row r="656" spans="1:13">
      <c r="A656" s="58">
        <v>45901</v>
      </c>
      <c r="B656" s="59">
        <v>0.34375</v>
      </c>
      <c r="C656" s="59">
        <v>0.3517939814814815</v>
      </c>
      <c r="D656" s="59">
        <v>8.0439814814814818E-3</v>
      </c>
      <c r="E656" s="15" t="s">
        <v>204</v>
      </c>
      <c r="F656" s="15" t="s">
        <v>306</v>
      </c>
      <c r="G656" s="17" t="s">
        <v>334</v>
      </c>
      <c r="H656" s="18">
        <v>8</v>
      </c>
      <c r="I656" s="17" t="s">
        <v>24</v>
      </c>
      <c r="J656" s="17" t="s">
        <v>338</v>
      </c>
      <c r="K656" s="17" t="s">
        <v>123</v>
      </c>
      <c r="L656" s="19">
        <v>2</v>
      </c>
      <c r="M656" s="19" t="s">
        <v>138</v>
      </c>
    </row>
    <row r="657" spans="1:13">
      <c r="A657" s="58">
        <v>45908</v>
      </c>
      <c r="B657" s="59">
        <v>0.54513888888888884</v>
      </c>
      <c r="C657" s="59">
        <v>0.55335648148148153</v>
      </c>
      <c r="D657" s="59">
        <v>8.2175925925925923E-3</v>
      </c>
      <c r="E657" s="15" t="s">
        <v>146</v>
      </c>
      <c r="F657" s="15" t="s">
        <v>302</v>
      </c>
      <c r="G657" s="17" t="s">
        <v>335</v>
      </c>
      <c r="H657" s="18">
        <v>7</v>
      </c>
      <c r="I657" s="17" t="s">
        <v>24</v>
      </c>
      <c r="J657" s="17" t="s">
        <v>349</v>
      </c>
      <c r="K657" s="17" t="s">
        <v>261</v>
      </c>
      <c r="L657" s="19">
        <v>1</v>
      </c>
      <c r="M657" s="19" t="s">
        <v>141</v>
      </c>
    </row>
    <row r="658" spans="1:13">
      <c r="A658" s="58">
        <v>45914</v>
      </c>
      <c r="B658" s="59">
        <v>0.39583333333333331</v>
      </c>
      <c r="C658" s="59">
        <v>0.40781250000000002</v>
      </c>
      <c r="D658" s="59">
        <v>1.1979166666666667E-2</v>
      </c>
      <c r="E658" s="15" t="s">
        <v>156</v>
      </c>
      <c r="F658" s="15" t="s">
        <v>305</v>
      </c>
      <c r="G658" s="17" t="s">
        <v>9</v>
      </c>
      <c r="H658" s="64">
        <v>9</v>
      </c>
      <c r="I658" s="17" t="s">
        <v>24</v>
      </c>
      <c r="J658" s="17" t="s">
        <v>322</v>
      </c>
      <c r="K658" s="17" t="s">
        <v>323</v>
      </c>
      <c r="L658" s="19">
        <v>3</v>
      </c>
      <c r="M658" s="19" t="s">
        <v>143</v>
      </c>
    </row>
    <row r="659" spans="1:13">
      <c r="A659" s="58">
        <v>45921</v>
      </c>
      <c r="B659" s="59">
        <v>0.44791666666666669</v>
      </c>
      <c r="C659" s="59">
        <v>0.45723379629629629</v>
      </c>
      <c r="D659" s="59">
        <v>9.3171296296296301E-3</v>
      </c>
      <c r="E659" s="15" t="s">
        <v>209</v>
      </c>
      <c r="F659" s="15" t="s">
        <v>303</v>
      </c>
      <c r="G659" s="17" t="s">
        <v>45</v>
      </c>
      <c r="H659" s="18">
        <v>6</v>
      </c>
      <c r="I659" s="17" t="s">
        <v>24</v>
      </c>
      <c r="J659" s="17" t="s">
        <v>320</v>
      </c>
      <c r="K659" s="17" t="s">
        <v>51</v>
      </c>
      <c r="L659" s="19">
        <v>2</v>
      </c>
      <c r="M659" s="19" t="s">
        <v>145</v>
      </c>
    </row>
    <row r="660" spans="1:13">
      <c r="A660" s="58">
        <v>45927</v>
      </c>
      <c r="B660" s="59">
        <v>0.46527777777777779</v>
      </c>
      <c r="C660" s="59">
        <v>0.47696759259259258</v>
      </c>
      <c r="D660" s="59">
        <v>1.1689814814814814E-2</v>
      </c>
      <c r="E660" s="15" t="s">
        <v>222</v>
      </c>
      <c r="F660" s="15" t="s">
        <v>309</v>
      </c>
      <c r="G660" s="17" t="s">
        <v>97</v>
      </c>
      <c r="H660" s="18">
        <v>8</v>
      </c>
      <c r="I660" s="17" t="s">
        <v>24</v>
      </c>
      <c r="J660" s="17" t="s">
        <v>325</v>
      </c>
      <c r="K660" s="17" t="s">
        <v>56</v>
      </c>
      <c r="L660" s="19">
        <v>4</v>
      </c>
      <c r="M660" s="19" t="s">
        <v>148</v>
      </c>
    </row>
    <row r="661" spans="1:13">
      <c r="A661" s="58">
        <v>45841</v>
      </c>
      <c r="B661" s="59">
        <v>0.52777777777777779</v>
      </c>
      <c r="C661" s="59">
        <v>0.53715277777777781</v>
      </c>
      <c r="D661" s="59">
        <v>9.3749999999999997E-3</v>
      </c>
      <c r="E661" s="15" t="s">
        <v>212</v>
      </c>
      <c r="F661" s="15" t="s">
        <v>308</v>
      </c>
      <c r="G661" s="17" t="s">
        <v>330</v>
      </c>
      <c r="H661" s="18" t="s">
        <v>324</v>
      </c>
      <c r="I661" s="17" t="s">
        <v>10</v>
      </c>
      <c r="J661" s="17" t="s">
        <v>326</v>
      </c>
      <c r="K661" s="17" t="s">
        <v>114</v>
      </c>
      <c r="L661" s="19">
        <v>1</v>
      </c>
      <c r="M661" s="19" t="s">
        <v>151</v>
      </c>
    </row>
    <row r="662" spans="1:13">
      <c r="A662" s="58">
        <v>45849</v>
      </c>
      <c r="B662" s="59">
        <v>0.36805555555555558</v>
      </c>
      <c r="C662" s="59">
        <v>0.37760416666666669</v>
      </c>
      <c r="D662" s="59">
        <v>9.5486111111111119E-3</v>
      </c>
      <c r="E662" s="15" t="s">
        <v>333</v>
      </c>
      <c r="F662" s="15" t="s">
        <v>313</v>
      </c>
      <c r="G662" s="17" t="s">
        <v>49</v>
      </c>
      <c r="H662" s="18">
        <v>7</v>
      </c>
      <c r="I662" s="17" t="s">
        <v>24</v>
      </c>
      <c r="J662" s="17" t="s">
        <v>342</v>
      </c>
      <c r="K662" s="17" t="s">
        <v>137</v>
      </c>
      <c r="L662" s="19">
        <v>3</v>
      </c>
      <c r="M662" s="19" t="s">
        <v>151</v>
      </c>
    </row>
    <row r="663" spans="1:13">
      <c r="A663" s="58">
        <v>45855</v>
      </c>
      <c r="B663" s="59">
        <v>0.55208333333333337</v>
      </c>
      <c r="C663" s="59">
        <v>0.56365740740740744</v>
      </c>
      <c r="D663" s="59">
        <v>1.1574074074074073E-2</v>
      </c>
      <c r="E663" s="15" t="s">
        <v>287</v>
      </c>
      <c r="F663" s="15" t="s">
        <v>313</v>
      </c>
      <c r="G663" s="17" t="s">
        <v>194</v>
      </c>
      <c r="H663" s="64">
        <v>9</v>
      </c>
      <c r="I663" s="17" t="s">
        <v>24</v>
      </c>
      <c r="J663" s="17" t="s">
        <v>329</v>
      </c>
      <c r="K663" s="17" t="s">
        <v>17</v>
      </c>
      <c r="L663" s="19">
        <v>2</v>
      </c>
      <c r="M663" s="27" t="s">
        <v>153</v>
      </c>
    </row>
    <row r="664" spans="1:13">
      <c r="A664" s="58">
        <v>45862</v>
      </c>
      <c r="B664" s="59">
        <v>0.37847222222222221</v>
      </c>
      <c r="C664" s="59">
        <v>0.38773148148148145</v>
      </c>
      <c r="D664" s="59">
        <v>9.2592592592592587E-3</v>
      </c>
      <c r="E664" s="15" t="s">
        <v>128</v>
      </c>
      <c r="F664" s="15" t="s">
        <v>301</v>
      </c>
      <c r="G664" s="17" t="s">
        <v>26</v>
      </c>
      <c r="H664" s="18">
        <v>6</v>
      </c>
      <c r="I664" s="17" t="s">
        <v>24</v>
      </c>
      <c r="J664" s="17" t="s">
        <v>331</v>
      </c>
      <c r="K664" s="17" t="s">
        <v>123</v>
      </c>
      <c r="L664" s="19">
        <v>1</v>
      </c>
      <c r="M664" s="19" t="s">
        <v>130</v>
      </c>
    </row>
    <row r="665" spans="1:13">
      <c r="A665" s="58">
        <v>45868</v>
      </c>
      <c r="B665" s="59">
        <v>0.43055555555555558</v>
      </c>
      <c r="C665" s="59">
        <v>0.44230324074074073</v>
      </c>
      <c r="D665" s="59">
        <v>1.1747685185185186E-2</v>
      </c>
      <c r="E665" s="15" t="s">
        <v>170</v>
      </c>
      <c r="F665" s="15" t="s">
        <v>302</v>
      </c>
      <c r="G665" s="17" t="s">
        <v>45</v>
      </c>
      <c r="H665" s="18">
        <v>8</v>
      </c>
      <c r="I665" s="17" t="s">
        <v>24</v>
      </c>
      <c r="J665" s="17" t="s">
        <v>328</v>
      </c>
      <c r="K665" s="17" t="s">
        <v>51</v>
      </c>
      <c r="L665" s="19">
        <v>4</v>
      </c>
      <c r="M665" s="19" t="s">
        <v>132</v>
      </c>
    </row>
    <row r="666" spans="1:13">
      <c r="A666" s="58">
        <v>45872</v>
      </c>
      <c r="B666" s="59">
        <v>0.4826388888888889</v>
      </c>
      <c r="C666" s="59">
        <v>0.49114583333333334</v>
      </c>
      <c r="D666" s="59">
        <v>8.5069444444444437E-3</v>
      </c>
      <c r="E666" s="15" t="s">
        <v>133</v>
      </c>
      <c r="F666" s="15" t="s">
        <v>301</v>
      </c>
      <c r="G666" s="17" t="s">
        <v>63</v>
      </c>
      <c r="H666" s="18">
        <v>7</v>
      </c>
      <c r="I666" s="17" t="s">
        <v>24</v>
      </c>
      <c r="J666" s="17" t="s">
        <v>365</v>
      </c>
      <c r="K666" s="17" t="s">
        <v>137</v>
      </c>
      <c r="L666" s="19">
        <v>2</v>
      </c>
      <c r="M666" s="19" t="s">
        <v>132</v>
      </c>
    </row>
    <row r="667" spans="1:13">
      <c r="A667" s="58">
        <v>45878</v>
      </c>
      <c r="B667" s="59">
        <v>0.3611111111111111</v>
      </c>
      <c r="C667" s="59">
        <v>0.36903935185185183</v>
      </c>
      <c r="D667" s="59">
        <v>7.9282407407407409E-3</v>
      </c>
      <c r="E667" s="15" t="s">
        <v>207</v>
      </c>
      <c r="F667" s="15" t="s">
        <v>304</v>
      </c>
      <c r="G667" s="17" t="s">
        <v>139</v>
      </c>
      <c r="H667" s="64">
        <v>9</v>
      </c>
      <c r="I667" s="17" t="s">
        <v>24</v>
      </c>
      <c r="J667" s="17" t="s">
        <v>319</v>
      </c>
      <c r="K667" s="17" t="s">
        <v>9</v>
      </c>
      <c r="L667" s="19">
        <v>1</v>
      </c>
      <c r="M667" s="19" t="s">
        <v>135</v>
      </c>
    </row>
    <row r="668" spans="1:13">
      <c r="A668" s="58">
        <v>45885</v>
      </c>
      <c r="B668" s="59">
        <v>0.53819444444444442</v>
      </c>
      <c r="C668" s="59">
        <v>0.54780092592592589</v>
      </c>
      <c r="D668" s="59">
        <v>9.6064814814814815E-3</v>
      </c>
      <c r="E668" s="15" t="s">
        <v>118</v>
      </c>
      <c r="F668" s="15" t="s">
        <v>301</v>
      </c>
      <c r="G668" s="17" t="s">
        <v>247</v>
      </c>
      <c r="H668" s="18" t="s">
        <v>324</v>
      </c>
      <c r="I668" s="17" t="s">
        <v>24</v>
      </c>
      <c r="J668" s="17" t="s">
        <v>336</v>
      </c>
      <c r="K668" s="17" t="s">
        <v>47</v>
      </c>
      <c r="L668" s="19">
        <v>3</v>
      </c>
      <c r="M668" s="19" t="s">
        <v>138</v>
      </c>
    </row>
    <row r="669" spans="1:13">
      <c r="A669" s="58">
        <v>45891</v>
      </c>
      <c r="B669" s="59">
        <v>0.3923611111111111</v>
      </c>
      <c r="C669" s="59">
        <v>0.40457175925925926</v>
      </c>
      <c r="D669" s="59">
        <v>1.2210648148148148E-2</v>
      </c>
      <c r="E669" s="15" t="s">
        <v>340</v>
      </c>
      <c r="F669" s="15" t="s">
        <v>310</v>
      </c>
      <c r="G669" s="17" t="s">
        <v>343</v>
      </c>
      <c r="H669" s="18">
        <v>6</v>
      </c>
      <c r="I669" s="17" t="s">
        <v>10</v>
      </c>
      <c r="J669" s="17" t="s">
        <v>364</v>
      </c>
      <c r="K669" s="17" t="s">
        <v>114</v>
      </c>
      <c r="L669" s="19">
        <v>4</v>
      </c>
      <c r="M669" s="19" t="s">
        <v>141</v>
      </c>
    </row>
    <row r="670" spans="1:13">
      <c r="A670" s="58">
        <v>45897</v>
      </c>
      <c r="B670" s="59">
        <v>0.4513888888888889</v>
      </c>
      <c r="C670" s="59">
        <v>0.45949074074074076</v>
      </c>
      <c r="D670" s="59">
        <v>8.1018518518518514E-3</v>
      </c>
      <c r="E670" s="15" t="s">
        <v>111</v>
      </c>
      <c r="F670" s="15" t="s">
        <v>301</v>
      </c>
      <c r="G670" s="17" t="s">
        <v>344</v>
      </c>
      <c r="H670" s="18">
        <v>8</v>
      </c>
      <c r="I670" s="17" t="s">
        <v>24</v>
      </c>
      <c r="J670" s="17" t="s">
        <v>338</v>
      </c>
      <c r="K670" s="17" t="s">
        <v>123</v>
      </c>
      <c r="L670" s="19">
        <v>2</v>
      </c>
      <c r="M670" s="19" t="s">
        <v>143</v>
      </c>
    </row>
    <row r="671" spans="1:13">
      <c r="A671" s="58">
        <v>45902</v>
      </c>
      <c r="B671" s="59">
        <v>0.46875</v>
      </c>
      <c r="C671" s="59">
        <v>0.47702546296296294</v>
      </c>
      <c r="D671" s="59">
        <v>8.2754629629629636E-3</v>
      </c>
      <c r="E671" s="15" t="s">
        <v>341</v>
      </c>
      <c r="F671" s="15" t="s">
        <v>312</v>
      </c>
      <c r="G671" s="17" t="s">
        <v>112</v>
      </c>
      <c r="H671" s="18">
        <v>7</v>
      </c>
      <c r="I671" s="17" t="s">
        <v>24</v>
      </c>
      <c r="J671" s="17" t="s">
        <v>359</v>
      </c>
      <c r="K671" s="17" t="s">
        <v>261</v>
      </c>
      <c r="L671" s="19">
        <v>1</v>
      </c>
      <c r="M671" s="19" t="s">
        <v>145</v>
      </c>
    </row>
    <row r="672" spans="1:13">
      <c r="A672" s="58">
        <v>45909</v>
      </c>
      <c r="B672" s="59">
        <v>0.35416666666666669</v>
      </c>
      <c r="C672" s="59">
        <v>0.3662037037037037</v>
      </c>
      <c r="D672" s="59">
        <v>1.2037037037037037E-2</v>
      </c>
      <c r="E672" s="15" t="s">
        <v>288</v>
      </c>
      <c r="F672" s="15" t="s">
        <v>301</v>
      </c>
      <c r="G672" s="17" t="s">
        <v>69</v>
      </c>
      <c r="H672" s="64">
        <v>9</v>
      </c>
      <c r="I672" s="17" t="s">
        <v>24</v>
      </c>
      <c r="J672" s="17" t="s">
        <v>322</v>
      </c>
      <c r="K672" s="17" t="s">
        <v>323</v>
      </c>
      <c r="L672" s="19">
        <v>3</v>
      </c>
      <c r="M672" s="19" t="s">
        <v>148</v>
      </c>
    </row>
    <row r="673" spans="1:13">
      <c r="A673" s="58">
        <v>45915</v>
      </c>
      <c r="B673" s="59">
        <v>0.55555555555555558</v>
      </c>
      <c r="C673" s="59">
        <v>0.56510416666666663</v>
      </c>
      <c r="D673" s="59">
        <v>9.5486111111111119E-3</v>
      </c>
      <c r="E673" s="15" t="s">
        <v>289</v>
      </c>
      <c r="F673" s="15" t="s">
        <v>312</v>
      </c>
      <c r="G673" s="17" t="s">
        <v>45</v>
      </c>
      <c r="H673" s="18">
        <v>6</v>
      </c>
      <c r="I673" s="17" t="s">
        <v>24</v>
      </c>
      <c r="J673" s="17" t="s">
        <v>320</v>
      </c>
      <c r="K673" s="17" t="s">
        <v>51</v>
      </c>
      <c r="L673" s="19">
        <v>2</v>
      </c>
      <c r="M673" s="19" t="s">
        <v>151</v>
      </c>
    </row>
    <row r="674" spans="1:13">
      <c r="A674" s="58">
        <v>45922</v>
      </c>
      <c r="B674" s="59">
        <v>0.40625</v>
      </c>
      <c r="C674" s="59">
        <v>0.41770833333333335</v>
      </c>
      <c r="D674" s="59">
        <v>1.1458333333333333E-2</v>
      </c>
      <c r="E674" s="15" t="s">
        <v>290</v>
      </c>
      <c r="F674" s="15" t="s">
        <v>306</v>
      </c>
      <c r="G674" s="17" t="s">
        <v>97</v>
      </c>
      <c r="H674" s="18">
        <v>8</v>
      </c>
      <c r="I674" s="17" t="s">
        <v>24</v>
      </c>
      <c r="J674" s="17" t="s">
        <v>325</v>
      </c>
      <c r="K674" s="17" t="s">
        <v>56</v>
      </c>
      <c r="L674" s="19">
        <v>4</v>
      </c>
      <c r="M674" s="19" t="s">
        <v>151</v>
      </c>
    </row>
    <row r="675" spans="1:13">
      <c r="A675" s="58">
        <v>45928</v>
      </c>
      <c r="B675" s="59">
        <v>0.4236111111111111</v>
      </c>
      <c r="C675" s="59">
        <v>0.43182870370370369</v>
      </c>
      <c r="D675" s="59">
        <v>8.2175925925925923E-3</v>
      </c>
      <c r="E675" s="15" t="s">
        <v>282</v>
      </c>
      <c r="F675" s="15" t="s">
        <v>302</v>
      </c>
      <c r="G675" s="17" t="s">
        <v>334</v>
      </c>
      <c r="H675" s="18" t="s">
        <v>324</v>
      </c>
      <c r="I675" s="17" t="s">
        <v>10</v>
      </c>
      <c r="J675" s="17" t="s">
        <v>326</v>
      </c>
      <c r="K675" s="17" t="s">
        <v>114</v>
      </c>
      <c r="L675" s="19">
        <v>1</v>
      </c>
      <c r="M675" s="27" t="s">
        <v>153</v>
      </c>
    </row>
    <row r="676" spans="1:13">
      <c r="A676" s="58">
        <v>45843</v>
      </c>
      <c r="B676" s="59">
        <v>0.4861111111111111</v>
      </c>
      <c r="C676" s="59">
        <v>0.49542824074074077</v>
      </c>
      <c r="D676" s="59">
        <v>9.3171296296296301E-3</v>
      </c>
      <c r="E676" s="15" t="s">
        <v>218</v>
      </c>
      <c r="F676" s="15" t="s">
        <v>304</v>
      </c>
      <c r="G676" s="17" t="s">
        <v>330</v>
      </c>
      <c r="H676" s="18">
        <v>7</v>
      </c>
      <c r="I676" s="17" t="s">
        <v>24</v>
      </c>
      <c r="J676" s="17" t="s">
        <v>366</v>
      </c>
      <c r="K676" s="17" t="s">
        <v>137</v>
      </c>
      <c r="L676" s="19">
        <v>3</v>
      </c>
      <c r="M676" s="19" t="s">
        <v>130</v>
      </c>
    </row>
    <row r="677" spans="1:13">
      <c r="A677" s="58">
        <v>45850</v>
      </c>
      <c r="B677" s="59">
        <v>0.33680555555555558</v>
      </c>
      <c r="C677" s="59">
        <v>0.34849537037037037</v>
      </c>
      <c r="D677" s="59">
        <v>1.1689814814814814E-2</v>
      </c>
      <c r="E677" s="15" t="s">
        <v>281</v>
      </c>
      <c r="F677" s="15" t="s">
        <v>311</v>
      </c>
      <c r="G677" s="17" t="s">
        <v>9</v>
      </c>
      <c r="H677" s="64">
        <v>9</v>
      </c>
      <c r="I677" s="17" t="s">
        <v>24</v>
      </c>
      <c r="J677" s="17" t="s">
        <v>329</v>
      </c>
      <c r="K677" s="17" t="s">
        <v>17</v>
      </c>
      <c r="L677" s="19">
        <v>2</v>
      </c>
      <c r="M677" s="19" t="s">
        <v>132</v>
      </c>
    </row>
    <row r="678" spans="1:13">
      <c r="A678" s="58">
        <v>45857</v>
      </c>
      <c r="B678" s="59">
        <v>0.51736111111111116</v>
      </c>
      <c r="C678" s="59">
        <v>0.52679398148148149</v>
      </c>
      <c r="D678" s="59">
        <v>9.432870370370371E-3</v>
      </c>
      <c r="E678" s="15" t="s">
        <v>346</v>
      </c>
      <c r="F678" s="15" t="s">
        <v>302</v>
      </c>
      <c r="G678" s="17" t="s">
        <v>26</v>
      </c>
      <c r="H678" s="18">
        <v>6</v>
      </c>
      <c r="I678" s="17" t="s">
        <v>24</v>
      </c>
      <c r="J678" s="17" t="s">
        <v>331</v>
      </c>
      <c r="K678" s="17" t="s">
        <v>123</v>
      </c>
      <c r="L678" s="19">
        <v>1</v>
      </c>
      <c r="M678" s="19" t="s">
        <v>132</v>
      </c>
    </row>
    <row r="679" spans="1:13">
      <c r="A679" s="58">
        <v>45863</v>
      </c>
      <c r="B679" s="59">
        <v>0.39930555555555558</v>
      </c>
      <c r="C679" s="59">
        <v>0.41128472222222223</v>
      </c>
      <c r="D679" s="59">
        <v>1.1979166666666667E-2</v>
      </c>
      <c r="E679" s="15" t="s">
        <v>348</v>
      </c>
      <c r="F679" s="15" t="s">
        <v>303</v>
      </c>
      <c r="G679" s="17" t="s">
        <v>45</v>
      </c>
      <c r="H679" s="18">
        <v>8</v>
      </c>
      <c r="I679" s="17" t="s">
        <v>24</v>
      </c>
      <c r="J679" s="17" t="s">
        <v>328</v>
      </c>
      <c r="K679" s="17" t="s">
        <v>51</v>
      </c>
      <c r="L679" s="19">
        <v>4</v>
      </c>
      <c r="M679" s="19" t="s">
        <v>135</v>
      </c>
    </row>
    <row r="680" spans="1:13">
      <c r="A680" s="58">
        <v>45869</v>
      </c>
      <c r="B680" s="59">
        <v>0.41666666666666669</v>
      </c>
      <c r="C680" s="59">
        <v>0.42476851851851855</v>
      </c>
      <c r="D680" s="59">
        <v>8.1018518518518514E-3</v>
      </c>
      <c r="E680" s="15" t="s">
        <v>213</v>
      </c>
      <c r="F680" s="15" t="s">
        <v>301</v>
      </c>
      <c r="G680" s="17" t="s">
        <v>49</v>
      </c>
      <c r="H680" s="18">
        <v>7</v>
      </c>
      <c r="I680" s="17" t="s">
        <v>24</v>
      </c>
      <c r="J680" s="17" t="s">
        <v>345</v>
      </c>
      <c r="K680" s="17" t="s">
        <v>137</v>
      </c>
      <c r="L680" s="19">
        <v>2</v>
      </c>
      <c r="M680" s="19" t="s">
        <v>138</v>
      </c>
    </row>
    <row r="681" spans="1:13">
      <c r="A681" s="58">
        <v>45873</v>
      </c>
      <c r="B681" s="59">
        <v>0.47569444444444442</v>
      </c>
      <c r="C681" s="59">
        <v>0.48396990740740742</v>
      </c>
      <c r="D681" s="59">
        <v>8.2754629629629636E-3</v>
      </c>
      <c r="E681" s="15" t="s">
        <v>350</v>
      </c>
      <c r="F681" s="15" t="s">
        <v>313</v>
      </c>
      <c r="G681" s="17" t="s">
        <v>139</v>
      </c>
      <c r="H681" s="64">
        <v>9</v>
      </c>
      <c r="I681" s="17" t="s">
        <v>24</v>
      </c>
      <c r="J681" s="17" t="s">
        <v>319</v>
      </c>
      <c r="K681" s="17" t="s">
        <v>9</v>
      </c>
      <c r="L681" s="19">
        <v>1</v>
      </c>
      <c r="M681" s="19" t="s">
        <v>141</v>
      </c>
    </row>
    <row r="682" spans="1:13">
      <c r="A682" s="58">
        <v>45879</v>
      </c>
      <c r="B682" s="59">
        <v>0.34722222222222221</v>
      </c>
      <c r="C682" s="59">
        <v>0.35682870370370373</v>
      </c>
      <c r="D682" s="59">
        <v>9.6064814814814815E-3</v>
      </c>
      <c r="E682" s="15" t="s">
        <v>121</v>
      </c>
      <c r="F682" s="15" t="s">
        <v>301</v>
      </c>
      <c r="G682" s="17" t="s">
        <v>335</v>
      </c>
      <c r="H682" s="18" t="s">
        <v>324</v>
      </c>
      <c r="I682" s="17" t="s">
        <v>24</v>
      </c>
      <c r="J682" s="17" t="s">
        <v>336</v>
      </c>
      <c r="K682" s="17" t="s">
        <v>102</v>
      </c>
      <c r="L682" s="19">
        <v>3</v>
      </c>
      <c r="M682" s="19" t="s">
        <v>143</v>
      </c>
    </row>
    <row r="683" spans="1:13">
      <c r="A683" s="58">
        <v>45886</v>
      </c>
      <c r="B683" s="59">
        <v>0.54861111111111116</v>
      </c>
      <c r="C683" s="59">
        <v>0.56093749999999998</v>
      </c>
      <c r="D683" s="59">
        <v>1.2326388888888888E-2</v>
      </c>
      <c r="E683" s="15" t="s">
        <v>159</v>
      </c>
      <c r="F683" s="15" t="s">
        <v>313</v>
      </c>
      <c r="G683" s="17" t="s">
        <v>194</v>
      </c>
      <c r="H683" s="18">
        <v>6</v>
      </c>
      <c r="I683" s="17" t="s">
        <v>10</v>
      </c>
      <c r="J683" s="17" t="s">
        <v>364</v>
      </c>
      <c r="K683" s="17" t="s">
        <v>114</v>
      </c>
      <c r="L683" s="19">
        <v>4</v>
      </c>
      <c r="M683" s="19" t="s">
        <v>145</v>
      </c>
    </row>
    <row r="684" spans="1:13">
      <c r="A684" s="58">
        <v>45892</v>
      </c>
      <c r="B684" s="59">
        <v>0.375</v>
      </c>
      <c r="C684" s="59">
        <v>0.38298611111111114</v>
      </c>
      <c r="D684" s="59">
        <v>7.9861111111111105E-3</v>
      </c>
      <c r="E684" s="15" t="s">
        <v>149</v>
      </c>
      <c r="F684" s="15" t="s">
        <v>302</v>
      </c>
      <c r="G684" s="17" t="s">
        <v>112</v>
      </c>
      <c r="H684" s="18">
        <v>8</v>
      </c>
      <c r="I684" s="17" t="s">
        <v>24</v>
      </c>
      <c r="J684" s="17" t="s">
        <v>338</v>
      </c>
      <c r="K684" s="17" t="s">
        <v>123</v>
      </c>
      <c r="L684" s="19">
        <v>2</v>
      </c>
      <c r="M684" s="19" t="s">
        <v>148</v>
      </c>
    </row>
    <row r="685" spans="1:13">
      <c r="A685" s="58">
        <v>45898</v>
      </c>
      <c r="B685" s="59">
        <v>0.42708333333333331</v>
      </c>
      <c r="C685" s="59">
        <v>0.43524305555555554</v>
      </c>
      <c r="D685" s="59">
        <v>8.1597222222222227E-3</v>
      </c>
      <c r="E685" s="15" t="s">
        <v>125</v>
      </c>
      <c r="F685" s="15" t="s">
        <v>302</v>
      </c>
      <c r="G685" s="17" t="s">
        <v>26</v>
      </c>
      <c r="H685" s="18">
        <v>7</v>
      </c>
      <c r="I685" s="17" t="s">
        <v>24</v>
      </c>
      <c r="J685" s="17" t="s">
        <v>356</v>
      </c>
      <c r="K685" s="17" t="s">
        <v>261</v>
      </c>
      <c r="L685" s="19">
        <v>1</v>
      </c>
      <c r="M685" s="19" t="s">
        <v>151</v>
      </c>
    </row>
    <row r="686" spans="1:13">
      <c r="A686" s="58">
        <v>45903</v>
      </c>
      <c r="B686" s="59">
        <v>0.49305555555555558</v>
      </c>
      <c r="C686" s="59">
        <v>0.50526620370370368</v>
      </c>
      <c r="D686" s="59">
        <v>1.2210648148148148E-2</v>
      </c>
      <c r="E686" s="15" t="s">
        <v>193</v>
      </c>
      <c r="F686" s="15" t="s">
        <v>304</v>
      </c>
      <c r="G686" s="17" t="s">
        <v>45</v>
      </c>
      <c r="H686" s="64">
        <v>9</v>
      </c>
      <c r="I686" s="17" t="s">
        <v>24</v>
      </c>
      <c r="J686" s="17" t="s">
        <v>322</v>
      </c>
      <c r="K686" s="17" t="s">
        <v>323</v>
      </c>
      <c r="L686" s="19">
        <v>3</v>
      </c>
      <c r="M686" s="19" t="s">
        <v>151</v>
      </c>
    </row>
    <row r="687" spans="1:13">
      <c r="A687" s="58">
        <v>45910</v>
      </c>
      <c r="B687" s="59">
        <v>0.36458333333333331</v>
      </c>
      <c r="C687" s="59">
        <v>0.37384259259259262</v>
      </c>
      <c r="D687" s="59">
        <v>9.2592592592592587E-3</v>
      </c>
      <c r="E687" s="15" t="s">
        <v>204</v>
      </c>
      <c r="F687" s="15" t="s">
        <v>306</v>
      </c>
      <c r="G687" s="17" t="s">
        <v>63</v>
      </c>
      <c r="H687" s="18">
        <v>6</v>
      </c>
      <c r="I687" s="17" t="s">
        <v>24</v>
      </c>
      <c r="J687" s="17" t="s">
        <v>320</v>
      </c>
      <c r="K687" s="17" t="s">
        <v>51</v>
      </c>
      <c r="L687" s="19">
        <v>2</v>
      </c>
      <c r="M687" s="27" t="s">
        <v>153</v>
      </c>
    </row>
    <row r="688" spans="1:13">
      <c r="A688" s="58">
        <v>45916</v>
      </c>
      <c r="B688" s="59">
        <v>0.52083333333333337</v>
      </c>
      <c r="C688" s="59">
        <v>0.53258101851851847</v>
      </c>
      <c r="D688" s="59">
        <v>1.1747685185185186E-2</v>
      </c>
      <c r="E688" s="15" t="s">
        <v>146</v>
      </c>
      <c r="F688" s="15" t="s">
        <v>302</v>
      </c>
      <c r="G688" s="17" t="s">
        <v>97</v>
      </c>
      <c r="H688" s="18">
        <v>8</v>
      </c>
      <c r="I688" s="17" t="s">
        <v>24</v>
      </c>
      <c r="J688" s="17" t="s">
        <v>325</v>
      </c>
      <c r="K688" s="17" t="s">
        <v>56</v>
      </c>
      <c r="L688" s="19">
        <v>4</v>
      </c>
      <c r="M688" s="19" t="s">
        <v>130</v>
      </c>
    </row>
    <row r="689" spans="1:13">
      <c r="A689" s="58">
        <v>45923</v>
      </c>
      <c r="B689" s="59">
        <v>0.3888888888888889</v>
      </c>
      <c r="C689" s="59">
        <v>0.39704861111111112</v>
      </c>
      <c r="D689" s="59">
        <v>8.1597222222222227E-3</v>
      </c>
      <c r="E689" s="15" t="s">
        <v>156</v>
      </c>
      <c r="F689" s="15" t="s">
        <v>305</v>
      </c>
      <c r="G689" s="17" t="s">
        <v>247</v>
      </c>
      <c r="H689" s="18" t="s">
        <v>324</v>
      </c>
      <c r="I689" s="17" t="s">
        <v>10</v>
      </c>
      <c r="J689" s="17" t="s">
        <v>326</v>
      </c>
      <c r="K689" s="17" t="s">
        <v>114</v>
      </c>
      <c r="L689" s="19">
        <v>1</v>
      </c>
      <c r="M689" s="19" t="s">
        <v>132</v>
      </c>
    </row>
    <row r="690" spans="1:13">
      <c r="A690" s="58">
        <v>45929</v>
      </c>
      <c r="B690" s="59">
        <v>0.44097222222222221</v>
      </c>
      <c r="C690" s="59">
        <v>0.45034722222222223</v>
      </c>
      <c r="D690" s="59">
        <v>9.3749999999999997E-3</v>
      </c>
      <c r="E690" s="15" t="s">
        <v>209</v>
      </c>
      <c r="F690" s="15" t="s">
        <v>303</v>
      </c>
      <c r="G690" s="17" t="s">
        <v>330</v>
      </c>
      <c r="H690" s="18">
        <v>7</v>
      </c>
      <c r="I690" s="17" t="s">
        <v>24</v>
      </c>
      <c r="J690" s="17" t="s">
        <v>327</v>
      </c>
      <c r="K690" s="17" t="s">
        <v>137</v>
      </c>
      <c r="L690" s="19">
        <v>3</v>
      </c>
      <c r="M690" s="19" t="s">
        <v>132</v>
      </c>
    </row>
    <row r="691" spans="1:13">
      <c r="A691" s="58">
        <v>45842</v>
      </c>
      <c r="B691" s="59">
        <v>0.46180555555555558</v>
      </c>
      <c r="C691" s="59">
        <v>0.47378472222222223</v>
      </c>
      <c r="D691" s="59">
        <v>1.1979166666666667E-2</v>
      </c>
      <c r="E691" s="15" t="s">
        <v>222</v>
      </c>
      <c r="F691" s="15" t="s">
        <v>309</v>
      </c>
      <c r="G691" s="17" t="s">
        <v>343</v>
      </c>
      <c r="H691" s="64">
        <v>9</v>
      </c>
      <c r="I691" s="17" t="s">
        <v>24</v>
      </c>
      <c r="J691" s="17" t="s">
        <v>329</v>
      </c>
      <c r="K691" s="17" t="s">
        <v>17</v>
      </c>
      <c r="L691" s="19">
        <v>2</v>
      </c>
      <c r="M691" s="19" t="s">
        <v>135</v>
      </c>
    </row>
    <row r="692" spans="1:13">
      <c r="A692" s="58">
        <v>45851</v>
      </c>
      <c r="B692" s="59">
        <v>0.3576388888888889</v>
      </c>
      <c r="C692" s="59">
        <v>0.36724537037037036</v>
      </c>
      <c r="D692" s="59">
        <v>9.6064814814814815E-3</v>
      </c>
      <c r="E692" s="15" t="s">
        <v>212</v>
      </c>
      <c r="F692" s="15" t="s">
        <v>308</v>
      </c>
      <c r="G692" s="17" t="s">
        <v>78</v>
      </c>
      <c r="H692" s="18">
        <v>6</v>
      </c>
      <c r="I692" s="17" t="s">
        <v>24</v>
      </c>
      <c r="J692" s="17" t="s">
        <v>331</v>
      </c>
      <c r="K692" s="17" t="s">
        <v>123</v>
      </c>
      <c r="L692" s="19">
        <v>1</v>
      </c>
      <c r="M692" s="19" t="s">
        <v>138</v>
      </c>
    </row>
    <row r="693" spans="1:13">
      <c r="A693" s="58">
        <v>45858</v>
      </c>
      <c r="B693" s="59">
        <v>0.54166666666666663</v>
      </c>
      <c r="C693" s="59">
        <v>0.5532407407407407</v>
      </c>
      <c r="D693" s="59">
        <v>1.1574074074074073E-2</v>
      </c>
      <c r="E693" s="15" t="s">
        <v>333</v>
      </c>
      <c r="F693" s="15" t="s">
        <v>313</v>
      </c>
      <c r="G693" s="17" t="s">
        <v>45</v>
      </c>
      <c r="H693" s="18">
        <v>8</v>
      </c>
      <c r="I693" s="17" t="s">
        <v>24</v>
      </c>
      <c r="J693" s="17" t="s">
        <v>328</v>
      </c>
      <c r="K693" s="17" t="s">
        <v>51</v>
      </c>
      <c r="L693" s="19">
        <v>4</v>
      </c>
      <c r="M693" s="19" t="s">
        <v>141</v>
      </c>
    </row>
    <row r="694" spans="1:13">
      <c r="A694" s="58">
        <v>45864</v>
      </c>
      <c r="B694" s="59">
        <v>0.38541666666666669</v>
      </c>
      <c r="C694" s="59">
        <v>0.39346064814814813</v>
      </c>
      <c r="D694" s="59">
        <v>8.0439814814814818E-3</v>
      </c>
      <c r="E694" s="15" t="s">
        <v>287</v>
      </c>
      <c r="F694" s="15" t="s">
        <v>313</v>
      </c>
      <c r="G694" s="17" t="s">
        <v>334</v>
      </c>
      <c r="H694" s="18">
        <v>7</v>
      </c>
      <c r="I694" s="17" t="s">
        <v>24</v>
      </c>
      <c r="J694" s="17" t="s">
        <v>361</v>
      </c>
      <c r="K694" s="17" t="s">
        <v>137</v>
      </c>
      <c r="L694" s="19">
        <v>2</v>
      </c>
      <c r="M694" s="19" t="s">
        <v>143</v>
      </c>
    </row>
    <row r="695" spans="1:13">
      <c r="A695" s="58">
        <v>45871</v>
      </c>
      <c r="B695" s="59">
        <v>0.4375</v>
      </c>
      <c r="C695" s="59">
        <v>0.44537037037037036</v>
      </c>
      <c r="D695" s="59">
        <v>7.8703703703703696E-3</v>
      </c>
      <c r="E695" s="15" t="s">
        <v>128</v>
      </c>
      <c r="F695" s="15" t="s">
        <v>301</v>
      </c>
      <c r="G695" s="17" t="s">
        <v>139</v>
      </c>
      <c r="H695" s="64">
        <v>9</v>
      </c>
      <c r="I695" s="17" t="s">
        <v>24</v>
      </c>
      <c r="J695" s="17" t="s">
        <v>319</v>
      </c>
      <c r="K695" s="17" t="s">
        <v>9</v>
      </c>
      <c r="L695" s="19">
        <v>1</v>
      </c>
      <c r="M695" s="19" t="s">
        <v>145</v>
      </c>
    </row>
    <row r="696" spans="1:13">
      <c r="A696" s="58">
        <v>45877</v>
      </c>
      <c r="B696" s="59">
        <v>0.48958333333333331</v>
      </c>
      <c r="C696" s="59">
        <v>0.49913194444444442</v>
      </c>
      <c r="D696" s="59">
        <v>9.5486111111111119E-3</v>
      </c>
      <c r="E696" s="15" t="s">
        <v>170</v>
      </c>
      <c r="F696" s="15" t="s">
        <v>302</v>
      </c>
      <c r="G696" s="17" t="s">
        <v>9</v>
      </c>
      <c r="H696" s="18" t="s">
        <v>324</v>
      </c>
      <c r="I696" s="17" t="s">
        <v>24</v>
      </c>
      <c r="J696" s="17" t="s">
        <v>336</v>
      </c>
      <c r="K696" s="17" t="s">
        <v>47</v>
      </c>
      <c r="L696" s="19">
        <v>3</v>
      </c>
      <c r="M696" s="19" t="s">
        <v>148</v>
      </c>
    </row>
    <row r="697" spans="1:13">
      <c r="A697" s="58">
        <v>45884</v>
      </c>
      <c r="B697" s="59">
        <v>0.34027777777777779</v>
      </c>
      <c r="C697" s="59">
        <v>0.35266203703703702</v>
      </c>
      <c r="D697" s="59">
        <v>1.238425925925926E-2</v>
      </c>
      <c r="E697" s="15" t="s">
        <v>133</v>
      </c>
      <c r="F697" s="15" t="s">
        <v>301</v>
      </c>
      <c r="G697" s="17" t="s">
        <v>112</v>
      </c>
      <c r="H697" s="18">
        <v>6</v>
      </c>
      <c r="I697" s="17" t="s">
        <v>10</v>
      </c>
      <c r="J697" s="17" t="s">
        <v>364</v>
      </c>
      <c r="K697" s="17" t="s">
        <v>114</v>
      </c>
      <c r="L697" s="19">
        <v>4</v>
      </c>
      <c r="M697" s="19" t="s">
        <v>151</v>
      </c>
    </row>
    <row r="698" spans="1:13">
      <c r="A698" s="58">
        <v>45890</v>
      </c>
      <c r="B698" s="59">
        <v>0.52777777777777779</v>
      </c>
      <c r="C698" s="59">
        <v>0.53628472222222223</v>
      </c>
      <c r="D698" s="59">
        <v>8.5069444444444437E-3</v>
      </c>
      <c r="E698" s="15" t="s">
        <v>207</v>
      </c>
      <c r="F698" s="15" t="s">
        <v>304</v>
      </c>
      <c r="G698" s="17" t="s">
        <v>344</v>
      </c>
      <c r="H698" s="18">
        <v>8</v>
      </c>
      <c r="I698" s="17" t="s">
        <v>24</v>
      </c>
      <c r="J698" s="17" t="s">
        <v>338</v>
      </c>
      <c r="K698" s="17" t="s">
        <v>123</v>
      </c>
      <c r="L698" s="19">
        <v>2</v>
      </c>
      <c r="M698" s="19" t="s">
        <v>151</v>
      </c>
    </row>
    <row r="699" spans="1:13">
      <c r="A699" s="58">
        <v>45896</v>
      </c>
      <c r="B699" s="59">
        <v>0.39583333333333331</v>
      </c>
      <c r="C699" s="59">
        <v>0.40410879629629631</v>
      </c>
      <c r="D699" s="59">
        <v>8.2754629629629636E-3</v>
      </c>
      <c r="E699" s="15" t="s">
        <v>118</v>
      </c>
      <c r="F699" s="15" t="s">
        <v>301</v>
      </c>
      <c r="G699" s="17" t="s">
        <v>26</v>
      </c>
      <c r="H699" s="18">
        <v>7</v>
      </c>
      <c r="I699" s="17" t="s">
        <v>24</v>
      </c>
      <c r="J699" s="17" t="s">
        <v>339</v>
      </c>
      <c r="K699" s="17" t="s">
        <v>261</v>
      </c>
      <c r="L699" s="19">
        <v>1</v>
      </c>
      <c r="M699" s="27" t="s">
        <v>153</v>
      </c>
    </row>
    <row r="700" spans="1:13">
      <c r="A700" s="58">
        <v>45904</v>
      </c>
      <c r="B700" s="59">
        <v>0.4548611111111111</v>
      </c>
      <c r="C700" s="59">
        <v>0.46712962962962962</v>
      </c>
      <c r="D700" s="59">
        <v>1.2268518518518519E-2</v>
      </c>
      <c r="E700" s="15" t="s">
        <v>340</v>
      </c>
      <c r="F700" s="15" t="s">
        <v>310</v>
      </c>
      <c r="G700" s="17" t="s">
        <v>45</v>
      </c>
      <c r="H700" s="64">
        <v>9</v>
      </c>
      <c r="I700" s="17" t="s">
        <v>24</v>
      </c>
      <c r="J700" s="17" t="s">
        <v>322</v>
      </c>
      <c r="K700" s="17" t="s">
        <v>323</v>
      </c>
      <c r="L700" s="19">
        <v>3</v>
      </c>
      <c r="M700" s="19" t="s">
        <v>130</v>
      </c>
    </row>
    <row r="701" spans="1:13">
      <c r="A701" s="58">
        <v>45911</v>
      </c>
      <c r="B701" s="59">
        <v>0.47222222222222221</v>
      </c>
      <c r="C701" s="59">
        <v>0.48165509259259259</v>
      </c>
      <c r="D701" s="59">
        <v>9.432870370370371E-3</v>
      </c>
      <c r="E701" s="15" t="s">
        <v>111</v>
      </c>
      <c r="F701" s="15" t="s">
        <v>301</v>
      </c>
      <c r="G701" s="17" t="s">
        <v>69</v>
      </c>
      <c r="H701" s="18">
        <v>6</v>
      </c>
      <c r="I701" s="17" t="s">
        <v>24</v>
      </c>
      <c r="J701" s="17" t="s">
        <v>320</v>
      </c>
      <c r="K701" s="17" t="s">
        <v>51</v>
      </c>
      <c r="L701" s="19">
        <v>2</v>
      </c>
      <c r="M701" s="19" t="s">
        <v>132</v>
      </c>
    </row>
    <row r="702" spans="1:13">
      <c r="A702" s="58">
        <v>45917</v>
      </c>
      <c r="B702" s="59">
        <v>0.35069444444444442</v>
      </c>
      <c r="C702" s="59">
        <v>0.36261574074074077</v>
      </c>
      <c r="D702" s="59">
        <v>1.1921296296296296E-2</v>
      </c>
      <c r="E702" s="15" t="s">
        <v>341</v>
      </c>
      <c r="F702" s="15" t="s">
        <v>312</v>
      </c>
      <c r="G702" s="17" t="s">
        <v>97</v>
      </c>
      <c r="H702" s="18">
        <v>8</v>
      </c>
      <c r="I702" s="17" t="s">
        <v>24</v>
      </c>
      <c r="J702" s="17" t="s">
        <v>325</v>
      </c>
      <c r="K702" s="17" t="s">
        <v>56</v>
      </c>
      <c r="L702" s="19">
        <v>4</v>
      </c>
      <c r="M702" s="19" t="s">
        <v>132</v>
      </c>
    </row>
    <row r="703" spans="1:13">
      <c r="A703" s="58">
        <v>45924</v>
      </c>
      <c r="B703" s="59">
        <v>0.54513888888888884</v>
      </c>
      <c r="C703" s="59">
        <v>0.55335648148148153</v>
      </c>
      <c r="D703" s="59">
        <v>8.2175925925925923E-3</v>
      </c>
      <c r="E703" s="15" t="s">
        <v>288</v>
      </c>
      <c r="F703" s="15" t="s">
        <v>301</v>
      </c>
      <c r="G703" s="17" t="s">
        <v>194</v>
      </c>
      <c r="H703" s="18" t="s">
        <v>324</v>
      </c>
      <c r="I703" s="17" t="s">
        <v>10</v>
      </c>
      <c r="J703" s="17" t="s">
        <v>326</v>
      </c>
      <c r="K703" s="17" t="s">
        <v>114</v>
      </c>
      <c r="L703" s="19">
        <v>1</v>
      </c>
      <c r="M703" s="19" t="s">
        <v>135</v>
      </c>
    </row>
    <row r="704" spans="1:13">
      <c r="A704" s="58">
        <v>45930</v>
      </c>
      <c r="B704" s="59">
        <v>0.40972222222222221</v>
      </c>
      <c r="C704" s="59">
        <v>0.41921296296296295</v>
      </c>
      <c r="D704" s="59">
        <v>9.4907407407407406E-3</v>
      </c>
      <c r="E704" s="15" t="s">
        <v>289</v>
      </c>
      <c r="F704" s="15" t="s">
        <v>312</v>
      </c>
      <c r="G704" s="17" t="s">
        <v>330</v>
      </c>
      <c r="H704" s="18">
        <v>7</v>
      </c>
      <c r="I704" s="17" t="s">
        <v>24</v>
      </c>
      <c r="J704" s="17" t="s">
        <v>351</v>
      </c>
      <c r="K704" s="17" t="s">
        <v>137</v>
      </c>
      <c r="L704" s="19">
        <v>3</v>
      </c>
      <c r="M704" s="19" t="s">
        <v>138</v>
      </c>
    </row>
    <row r="705" spans="1:13">
      <c r="A705" s="58">
        <v>45844</v>
      </c>
      <c r="B705" s="59">
        <v>0.44444444444444442</v>
      </c>
      <c r="C705" s="59">
        <v>0.45653935185185185</v>
      </c>
      <c r="D705" s="59">
        <v>1.2094907407407407E-2</v>
      </c>
      <c r="E705" s="15" t="s">
        <v>290</v>
      </c>
      <c r="F705" s="15" t="s">
        <v>306</v>
      </c>
      <c r="G705" s="17" t="s">
        <v>49</v>
      </c>
      <c r="H705" s="64">
        <v>9</v>
      </c>
      <c r="I705" s="17" t="s">
        <v>24</v>
      </c>
      <c r="J705" s="17" t="s">
        <v>329</v>
      </c>
      <c r="K705" s="17" t="s">
        <v>17</v>
      </c>
      <c r="L705" s="19">
        <v>2</v>
      </c>
      <c r="M705" s="19" t="s">
        <v>141</v>
      </c>
    </row>
    <row r="706" spans="1:13">
      <c r="A706" s="58">
        <v>45852</v>
      </c>
      <c r="B706" s="59">
        <v>0.46875</v>
      </c>
      <c r="C706" s="59">
        <v>0.47812500000000002</v>
      </c>
      <c r="D706" s="59">
        <v>9.3749999999999997E-3</v>
      </c>
      <c r="E706" s="15" t="s">
        <v>282</v>
      </c>
      <c r="F706" s="15" t="s">
        <v>302</v>
      </c>
      <c r="G706" s="17" t="s">
        <v>335</v>
      </c>
      <c r="H706" s="18">
        <v>6</v>
      </c>
      <c r="I706" s="17" t="s">
        <v>24</v>
      </c>
      <c r="J706" s="17" t="s">
        <v>331</v>
      </c>
      <c r="K706" s="17" t="s">
        <v>123</v>
      </c>
      <c r="L706" s="19">
        <v>1</v>
      </c>
      <c r="M706" s="19" t="s">
        <v>143</v>
      </c>
    </row>
    <row r="707" spans="1:13">
      <c r="A707" s="58">
        <v>45859</v>
      </c>
      <c r="B707" s="59">
        <v>0.33333333333333331</v>
      </c>
      <c r="C707" s="59">
        <v>0.3449652777777778</v>
      </c>
      <c r="D707" s="59">
        <v>1.1631944444444445E-2</v>
      </c>
      <c r="E707" s="15" t="s">
        <v>218</v>
      </c>
      <c r="F707" s="15" t="s">
        <v>304</v>
      </c>
      <c r="G707" s="17" t="s">
        <v>45</v>
      </c>
      <c r="H707" s="18">
        <v>8</v>
      </c>
      <c r="I707" s="17" t="s">
        <v>24</v>
      </c>
      <c r="J707" s="17" t="s">
        <v>328</v>
      </c>
      <c r="K707" s="17" t="s">
        <v>51</v>
      </c>
      <c r="L707" s="19">
        <v>4</v>
      </c>
      <c r="M707" s="19" t="s">
        <v>145</v>
      </c>
    </row>
    <row r="708" spans="1:13">
      <c r="A708" s="58">
        <v>45865</v>
      </c>
      <c r="B708" s="59">
        <v>0.51388888888888884</v>
      </c>
      <c r="C708" s="59">
        <v>0.52216435185185184</v>
      </c>
      <c r="D708" s="59">
        <v>8.2754629629629636E-3</v>
      </c>
      <c r="E708" s="15" t="s">
        <v>281</v>
      </c>
      <c r="F708" s="15" t="s">
        <v>311</v>
      </c>
      <c r="G708" s="17" t="s">
        <v>26</v>
      </c>
      <c r="H708" s="18">
        <v>7</v>
      </c>
      <c r="I708" s="17" t="s">
        <v>24</v>
      </c>
      <c r="J708" s="17" t="s">
        <v>355</v>
      </c>
      <c r="K708" s="17" t="s">
        <v>137</v>
      </c>
      <c r="L708" s="19">
        <v>2</v>
      </c>
      <c r="M708" s="19" t="s">
        <v>148</v>
      </c>
    </row>
    <row r="709" spans="1:13">
      <c r="A709" s="58">
        <v>45874</v>
      </c>
      <c r="B709" s="59">
        <v>0.38194444444444442</v>
      </c>
      <c r="C709" s="59">
        <v>0.39010416666666664</v>
      </c>
      <c r="D709" s="59">
        <v>8.1597222222222227E-3</v>
      </c>
      <c r="E709" s="15" t="s">
        <v>346</v>
      </c>
      <c r="F709" s="15" t="s">
        <v>302</v>
      </c>
      <c r="G709" s="17" t="s">
        <v>139</v>
      </c>
      <c r="H709" s="64">
        <v>9</v>
      </c>
      <c r="I709" s="17" t="s">
        <v>24</v>
      </c>
      <c r="J709" s="17" t="s">
        <v>319</v>
      </c>
      <c r="K709" s="17" t="s">
        <v>9</v>
      </c>
      <c r="L709" s="19">
        <v>1</v>
      </c>
      <c r="M709" s="19" t="s">
        <v>151</v>
      </c>
    </row>
    <row r="710" spans="1:13">
      <c r="A710" s="58">
        <v>45880</v>
      </c>
      <c r="B710" s="59">
        <v>0.56597222222222221</v>
      </c>
      <c r="C710" s="59">
        <v>0.57557870370370368</v>
      </c>
      <c r="D710" s="59">
        <v>9.6064814814814815E-3</v>
      </c>
      <c r="E710" s="15" t="s">
        <v>348</v>
      </c>
      <c r="F710" s="15" t="s">
        <v>303</v>
      </c>
      <c r="G710" s="17" t="s">
        <v>63</v>
      </c>
      <c r="H710" s="18" t="s">
        <v>324</v>
      </c>
      <c r="I710" s="17" t="s">
        <v>24</v>
      </c>
      <c r="J710" s="17" t="s">
        <v>336</v>
      </c>
      <c r="K710" s="17" t="s">
        <v>102</v>
      </c>
      <c r="L710" s="19">
        <v>3</v>
      </c>
      <c r="M710" s="19" t="s">
        <v>151</v>
      </c>
    </row>
    <row r="711" spans="1:13">
      <c r="A711" s="58">
        <v>45887</v>
      </c>
      <c r="B711" s="59">
        <v>0.4201388888888889</v>
      </c>
      <c r="C711" s="59">
        <v>0.43240740740740741</v>
      </c>
      <c r="D711" s="59">
        <v>1.2268518518518519E-2</v>
      </c>
      <c r="E711" s="15" t="s">
        <v>213</v>
      </c>
      <c r="F711" s="15" t="s">
        <v>301</v>
      </c>
      <c r="G711" s="17" t="s">
        <v>112</v>
      </c>
      <c r="H711" s="18">
        <v>6</v>
      </c>
      <c r="I711" s="17" t="s">
        <v>10</v>
      </c>
      <c r="J711" s="17" t="s">
        <v>364</v>
      </c>
      <c r="K711" s="17" t="s">
        <v>114</v>
      </c>
      <c r="L711" s="19">
        <v>4</v>
      </c>
      <c r="M711" s="27" t="s">
        <v>153</v>
      </c>
    </row>
    <row r="712" spans="1:13">
      <c r="A712" s="58">
        <v>45893</v>
      </c>
      <c r="B712" s="59">
        <v>0.47916666666666669</v>
      </c>
      <c r="C712" s="59">
        <v>0.48773148148148149</v>
      </c>
      <c r="D712" s="59">
        <v>8.564814814814815E-3</v>
      </c>
      <c r="E712" s="15" t="s">
        <v>350</v>
      </c>
      <c r="F712" s="15" t="s">
        <v>313</v>
      </c>
      <c r="G712" s="17" t="s">
        <v>247</v>
      </c>
      <c r="H712" s="18">
        <v>8</v>
      </c>
      <c r="I712" s="17" t="s">
        <v>24</v>
      </c>
      <c r="J712" s="17" t="s">
        <v>338</v>
      </c>
      <c r="K712" s="17" t="s">
        <v>123</v>
      </c>
      <c r="L712" s="19">
        <v>2</v>
      </c>
      <c r="M712" s="19" t="s">
        <v>130</v>
      </c>
    </row>
    <row r="713" spans="1:13">
      <c r="A713" s="58">
        <v>45899</v>
      </c>
      <c r="B713" s="59">
        <v>0.36805555555555558</v>
      </c>
      <c r="C713" s="59">
        <v>0.37679398148148147</v>
      </c>
      <c r="D713" s="59">
        <v>8.7384259259259255E-3</v>
      </c>
      <c r="E713" s="15" t="s">
        <v>121</v>
      </c>
      <c r="F713" s="15" t="s">
        <v>301</v>
      </c>
      <c r="G713" s="17" t="s">
        <v>343</v>
      </c>
      <c r="H713" s="18">
        <v>7</v>
      </c>
      <c r="I713" s="17" t="s">
        <v>24</v>
      </c>
      <c r="J713" s="17" t="s">
        <v>353</v>
      </c>
      <c r="K713" s="17" t="s">
        <v>261</v>
      </c>
      <c r="L713" s="19">
        <v>1</v>
      </c>
      <c r="M713" s="19" t="s">
        <v>132</v>
      </c>
    </row>
    <row r="714" spans="1:13">
      <c r="A714" s="58">
        <v>45905</v>
      </c>
      <c r="B714" s="59">
        <v>0.51041666666666663</v>
      </c>
      <c r="C714" s="59">
        <v>0.52280092592592597</v>
      </c>
      <c r="D714" s="59">
        <v>1.238425925925926E-2</v>
      </c>
      <c r="E714" s="15" t="s">
        <v>159</v>
      </c>
      <c r="F714" s="15" t="s">
        <v>313</v>
      </c>
      <c r="G714" s="17" t="s">
        <v>9</v>
      </c>
      <c r="H714" s="64">
        <v>9</v>
      </c>
      <c r="I714" s="17" t="s">
        <v>24</v>
      </c>
      <c r="J714" s="17" t="s">
        <v>322</v>
      </c>
      <c r="K714" s="17" t="s">
        <v>323</v>
      </c>
      <c r="L714" s="19">
        <v>3</v>
      </c>
      <c r="M714" s="19" t="s">
        <v>132</v>
      </c>
    </row>
    <row r="715" spans="1:13">
      <c r="A715" s="58">
        <v>45912</v>
      </c>
      <c r="B715" s="59">
        <v>0.3923611111111111</v>
      </c>
      <c r="C715" s="59">
        <v>0.40190972222222221</v>
      </c>
      <c r="D715" s="59">
        <v>9.5486111111111119E-3</v>
      </c>
      <c r="E715" s="15" t="s">
        <v>149</v>
      </c>
      <c r="F715" s="15" t="s">
        <v>302</v>
      </c>
      <c r="G715" s="17" t="s">
        <v>78</v>
      </c>
      <c r="H715" s="18">
        <v>6</v>
      </c>
      <c r="I715" s="17" t="s">
        <v>24</v>
      </c>
      <c r="J715" s="17" t="s">
        <v>320</v>
      </c>
      <c r="K715" s="17" t="s">
        <v>51</v>
      </c>
      <c r="L715" s="19">
        <v>2</v>
      </c>
      <c r="M715" s="19" t="s">
        <v>135</v>
      </c>
    </row>
    <row r="716" spans="1:13">
      <c r="A716" s="58">
        <v>45919</v>
      </c>
      <c r="B716" s="59">
        <v>0.44444444444444442</v>
      </c>
      <c r="C716" s="59">
        <v>0.45659722222222221</v>
      </c>
      <c r="D716" s="59">
        <v>1.2152777777777778E-2</v>
      </c>
      <c r="E716" s="15" t="s">
        <v>125</v>
      </c>
      <c r="F716" s="15" t="s">
        <v>302</v>
      </c>
      <c r="G716" s="17" t="s">
        <v>97</v>
      </c>
      <c r="H716" s="18">
        <v>8</v>
      </c>
      <c r="I716" s="17" t="s">
        <v>24</v>
      </c>
      <c r="J716" s="17" t="s">
        <v>325</v>
      </c>
      <c r="K716" s="17" t="s">
        <v>56</v>
      </c>
      <c r="L716" s="19">
        <v>4</v>
      </c>
      <c r="M716" s="19" t="s">
        <v>138</v>
      </c>
    </row>
    <row r="717" spans="1:13">
      <c r="A717" s="58">
        <v>45925</v>
      </c>
      <c r="B717" s="59">
        <v>0.45833333333333331</v>
      </c>
      <c r="C717" s="59">
        <v>0.46643518518518517</v>
      </c>
      <c r="D717" s="59">
        <v>8.1018518518518514E-3</v>
      </c>
      <c r="E717" s="5" t="s">
        <v>193</v>
      </c>
      <c r="F717" s="5" t="s">
        <v>304</v>
      </c>
      <c r="G717" s="6" t="s">
        <v>334</v>
      </c>
      <c r="H717" s="5" t="s">
        <v>324</v>
      </c>
      <c r="I717" s="5" t="s">
        <v>10</v>
      </c>
      <c r="J717" s="5" t="s">
        <v>326</v>
      </c>
      <c r="K717" s="1" t="s">
        <v>114</v>
      </c>
      <c r="L717" s="1">
        <v>1</v>
      </c>
      <c r="M717" s="19" t="s">
        <v>148</v>
      </c>
    </row>
    <row r="718" spans="1:13">
      <c r="A718" s="58">
        <v>45845</v>
      </c>
      <c r="B718" s="59">
        <v>0.34375</v>
      </c>
      <c r="C718" s="59">
        <v>0.35335648148148147</v>
      </c>
      <c r="D718" s="59">
        <v>9.6064814814814815E-3</v>
      </c>
      <c r="E718" s="5" t="s">
        <v>204</v>
      </c>
      <c r="F718" s="5" t="s">
        <v>306</v>
      </c>
      <c r="G718" s="6" t="s">
        <v>330</v>
      </c>
      <c r="H718" s="5" t="s">
        <v>318</v>
      </c>
      <c r="I718" s="5" t="s">
        <v>24</v>
      </c>
      <c r="J718" s="5" t="s">
        <v>363</v>
      </c>
      <c r="K718" s="1" t="s">
        <v>137</v>
      </c>
      <c r="L718" s="1">
        <v>3</v>
      </c>
      <c r="M718" s="19" t="s">
        <v>151</v>
      </c>
    </row>
    <row r="719" spans="1:13">
      <c r="A719" s="58">
        <v>45847</v>
      </c>
      <c r="B719" s="59">
        <v>0.39583333333333331</v>
      </c>
      <c r="C719" s="59">
        <v>0.40781250000000002</v>
      </c>
      <c r="D719" s="59">
        <v>1.1979166666666667E-2</v>
      </c>
      <c r="E719" s="5" t="s">
        <v>146</v>
      </c>
      <c r="F719" s="5" t="s">
        <v>302</v>
      </c>
      <c r="G719" s="6" t="s">
        <v>26</v>
      </c>
      <c r="H719" s="5" t="s">
        <v>70</v>
      </c>
      <c r="I719" s="5" t="s">
        <v>24</v>
      </c>
      <c r="J719" s="5" t="s">
        <v>329</v>
      </c>
      <c r="K719" s="1" t="s">
        <v>17</v>
      </c>
      <c r="L719" s="1">
        <v>2</v>
      </c>
      <c r="M719" s="19" t="s">
        <v>151</v>
      </c>
    </row>
    <row r="720" spans="1:13">
      <c r="A720" s="58">
        <v>45854</v>
      </c>
      <c r="B720" s="59">
        <v>0.44791666666666669</v>
      </c>
      <c r="C720" s="59">
        <v>0.45729166666666665</v>
      </c>
      <c r="D720" s="59">
        <v>9.3749999999999997E-3</v>
      </c>
      <c r="E720" s="5" t="s">
        <v>156</v>
      </c>
      <c r="F720" s="5" t="s">
        <v>305</v>
      </c>
      <c r="G720" s="6" t="s">
        <v>45</v>
      </c>
      <c r="H720" s="5" t="s">
        <v>321</v>
      </c>
      <c r="I720" s="5" t="s">
        <v>24</v>
      </c>
      <c r="J720" s="5" t="s">
        <v>331</v>
      </c>
      <c r="K720" s="1" t="s">
        <v>123</v>
      </c>
      <c r="L720" s="1">
        <v>1</v>
      </c>
      <c r="M720" s="27" t="s">
        <v>153</v>
      </c>
    </row>
    <row r="721" spans="1:13">
      <c r="A721" s="58">
        <v>45861</v>
      </c>
      <c r="B721" s="59">
        <v>0.46527777777777779</v>
      </c>
      <c r="C721" s="59">
        <v>0.47690972222222222</v>
      </c>
      <c r="D721" s="59">
        <v>1.1631944444444445E-2</v>
      </c>
      <c r="E721" s="5" t="s">
        <v>209</v>
      </c>
      <c r="F721" s="5" t="s">
        <v>303</v>
      </c>
      <c r="G721" s="6" t="s">
        <v>139</v>
      </c>
      <c r="H721" s="5" t="s">
        <v>316</v>
      </c>
      <c r="I721" s="5" t="s">
        <v>24</v>
      </c>
      <c r="J721" s="5" t="s">
        <v>328</v>
      </c>
      <c r="K721" s="1" t="s">
        <v>51</v>
      </c>
      <c r="L721" s="1">
        <v>4</v>
      </c>
      <c r="M721" s="19" t="s">
        <v>130</v>
      </c>
    </row>
    <row r="722" spans="1:13">
      <c r="A722" s="58">
        <v>45867</v>
      </c>
      <c r="B722" s="59">
        <v>0.51736111111111116</v>
      </c>
      <c r="C722" s="59">
        <v>0.52546296296296291</v>
      </c>
      <c r="D722" s="59">
        <v>8.1018518518518514E-3</v>
      </c>
      <c r="E722" s="5" t="s">
        <v>222</v>
      </c>
      <c r="F722" s="5" t="s">
        <v>309</v>
      </c>
      <c r="G722" s="6" t="s">
        <v>49</v>
      </c>
      <c r="H722" s="5" t="s">
        <v>318</v>
      </c>
      <c r="I722" s="5" t="s">
        <v>24</v>
      </c>
      <c r="J722" s="5" t="s">
        <v>352</v>
      </c>
      <c r="K722" s="1" t="s">
        <v>137</v>
      </c>
      <c r="L722" s="1">
        <v>2</v>
      </c>
      <c r="M722" s="19" t="s">
        <v>132</v>
      </c>
    </row>
    <row r="723" spans="1:13">
      <c r="A723" s="58">
        <v>45875</v>
      </c>
      <c r="B723" s="59">
        <v>0.3576388888888889</v>
      </c>
      <c r="C723" s="59">
        <v>0.36591435185185184</v>
      </c>
      <c r="D723" s="59">
        <v>8.2754629629629636E-3</v>
      </c>
      <c r="E723" s="5" t="s">
        <v>212</v>
      </c>
      <c r="F723" s="5" t="s">
        <v>308</v>
      </c>
      <c r="G723" s="6" t="s">
        <v>194</v>
      </c>
      <c r="H723" s="5" t="s">
        <v>70</v>
      </c>
      <c r="I723" s="5" t="s">
        <v>24</v>
      </c>
      <c r="J723" s="5" t="s">
        <v>319</v>
      </c>
      <c r="K723" s="1" t="s">
        <v>9</v>
      </c>
      <c r="L723" s="1">
        <v>1</v>
      </c>
      <c r="M723" s="19" t="s">
        <v>132</v>
      </c>
    </row>
    <row r="724" spans="1:13">
      <c r="A724" s="58">
        <v>45881</v>
      </c>
      <c r="B724" s="59">
        <v>0.57638888888888884</v>
      </c>
      <c r="C724" s="59">
        <v>0.5859375</v>
      </c>
      <c r="D724" s="59">
        <v>9.5486111111111119E-3</v>
      </c>
      <c r="E724" s="5" t="s">
        <v>333</v>
      </c>
      <c r="F724" s="5" t="s">
        <v>313</v>
      </c>
      <c r="G724" s="6" t="s">
        <v>69</v>
      </c>
      <c r="H724" s="5" t="s">
        <v>324</v>
      </c>
      <c r="I724" s="5" t="s">
        <v>24</v>
      </c>
      <c r="J724" s="5" t="s">
        <v>336</v>
      </c>
      <c r="K724" s="1" t="s">
        <v>47</v>
      </c>
      <c r="L724" s="1">
        <v>3</v>
      </c>
      <c r="M724" s="19" t="s">
        <v>135</v>
      </c>
    </row>
    <row r="725" spans="1:13">
      <c r="A725" s="58">
        <v>45888</v>
      </c>
      <c r="B725" s="59">
        <v>0.3888888888888889</v>
      </c>
      <c r="C725" s="59">
        <v>0.40127314814814813</v>
      </c>
      <c r="D725" s="59">
        <v>1.238425925925926E-2</v>
      </c>
      <c r="E725" s="5" t="s">
        <v>287</v>
      </c>
      <c r="F725" s="5" t="s">
        <v>313</v>
      </c>
      <c r="G725" s="6" t="s">
        <v>112</v>
      </c>
      <c r="H725" s="5" t="s">
        <v>321</v>
      </c>
      <c r="I725" s="5" t="s">
        <v>10</v>
      </c>
      <c r="J725" s="5" t="s">
        <v>364</v>
      </c>
      <c r="K725" s="1" t="s">
        <v>114</v>
      </c>
      <c r="L725" s="1">
        <v>4</v>
      </c>
      <c r="M725" s="19" t="s">
        <v>138</v>
      </c>
    </row>
    <row r="726" spans="1:13">
      <c r="A726" s="58">
        <v>45894</v>
      </c>
      <c r="B726" s="59">
        <v>0.44097222222222221</v>
      </c>
      <c r="C726" s="59">
        <v>0.44959490740740743</v>
      </c>
      <c r="D726" s="59">
        <v>8.6226851851851846E-3</v>
      </c>
      <c r="E726" s="5" t="s">
        <v>128</v>
      </c>
      <c r="F726" s="5" t="s">
        <v>301</v>
      </c>
      <c r="G726" s="6" t="s">
        <v>97</v>
      </c>
      <c r="H726" s="5" t="s">
        <v>316</v>
      </c>
      <c r="I726" s="5" t="s">
        <v>24</v>
      </c>
      <c r="J726" s="5" t="s">
        <v>338</v>
      </c>
      <c r="K726" s="1" t="s">
        <v>123</v>
      </c>
      <c r="L726" s="1">
        <v>2</v>
      </c>
      <c r="M726" s="19" t="s">
        <v>148</v>
      </c>
    </row>
    <row r="727" spans="1:13">
      <c r="A727" s="58">
        <v>45900</v>
      </c>
      <c r="B727" s="59">
        <v>0.49305555555555558</v>
      </c>
      <c r="C727" s="59">
        <v>0.50173611111111116</v>
      </c>
      <c r="D727" s="59">
        <v>8.6805555555555559E-3</v>
      </c>
      <c r="E727" s="5" t="s">
        <v>170</v>
      </c>
      <c r="F727" s="5" t="s">
        <v>302</v>
      </c>
      <c r="G727" s="6" t="s">
        <v>335</v>
      </c>
      <c r="H727" s="5" t="s">
        <v>318</v>
      </c>
      <c r="I727" s="5" t="s">
        <v>24</v>
      </c>
      <c r="J727" s="5" t="s">
        <v>362</v>
      </c>
      <c r="K727" s="1" t="s">
        <v>261</v>
      </c>
      <c r="L727" s="1">
        <v>1</v>
      </c>
      <c r="M727" s="19" t="s">
        <v>151</v>
      </c>
    </row>
    <row r="728" spans="1:13">
      <c r="A728" s="58">
        <v>45906</v>
      </c>
      <c r="B728" s="59">
        <v>0.33680555555555558</v>
      </c>
      <c r="C728" s="59">
        <v>0.34907407407407409</v>
      </c>
      <c r="D728" s="59">
        <v>1.2268518518518519E-2</v>
      </c>
      <c r="E728" s="5" t="s">
        <v>133</v>
      </c>
      <c r="F728" s="5" t="s">
        <v>301</v>
      </c>
      <c r="G728" s="6" t="s">
        <v>9</v>
      </c>
      <c r="H728" s="5" t="s">
        <v>70</v>
      </c>
      <c r="I728" s="5" t="s">
        <v>24</v>
      </c>
      <c r="J728" s="5" t="s">
        <v>322</v>
      </c>
      <c r="K728" s="1" t="s">
        <v>323</v>
      </c>
      <c r="L728" s="1">
        <v>3</v>
      </c>
      <c r="M728" s="19" t="s">
        <v>151</v>
      </c>
    </row>
    <row r="729" spans="1:13">
      <c r="A729" s="58">
        <v>45913</v>
      </c>
      <c r="B729" s="59">
        <v>0.52777777777777779</v>
      </c>
      <c r="C729" s="59">
        <v>0.53744212962962967</v>
      </c>
      <c r="D729" s="59">
        <v>9.6643518518518511E-3</v>
      </c>
      <c r="E729" s="5" t="s">
        <v>207</v>
      </c>
      <c r="F729" s="5" t="s">
        <v>304</v>
      </c>
      <c r="G729" s="6" t="s">
        <v>63</v>
      </c>
      <c r="H729" s="5" t="s">
        <v>321</v>
      </c>
      <c r="I729" s="5" t="s">
        <v>24</v>
      </c>
      <c r="J729" s="5" t="s">
        <v>320</v>
      </c>
      <c r="K729" s="1" t="s">
        <v>51</v>
      </c>
      <c r="L729" s="1">
        <v>2</v>
      </c>
      <c r="M729" s="27" t="s">
        <v>153</v>
      </c>
    </row>
    <row r="730" spans="1:13">
      <c r="A730" s="58">
        <v>45920</v>
      </c>
      <c r="B730" s="59">
        <v>0.38541666666666669</v>
      </c>
      <c r="C730" s="59">
        <v>0.39756944444444442</v>
      </c>
      <c r="D730" s="59">
        <v>1.2152777777777778E-2</v>
      </c>
      <c r="E730" s="5" t="s">
        <v>118</v>
      </c>
      <c r="F730" s="5" t="s">
        <v>301</v>
      </c>
      <c r="G730" s="6" t="s">
        <v>45</v>
      </c>
      <c r="H730" s="5" t="s">
        <v>316</v>
      </c>
      <c r="I730" s="5" t="s">
        <v>24</v>
      </c>
      <c r="J730" s="5" t="s">
        <v>325</v>
      </c>
      <c r="K730" s="1" t="s">
        <v>56</v>
      </c>
      <c r="L730" s="1">
        <v>4</v>
      </c>
      <c r="M730" s="19" t="s">
        <v>130</v>
      </c>
    </row>
    <row r="731" spans="1:13">
      <c r="A731" s="58">
        <v>45926</v>
      </c>
      <c r="B731" s="59">
        <v>0.4375</v>
      </c>
      <c r="C731" s="59">
        <v>0.44600694444444444</v>
      </c>
      <c r="D731" s="59">
        <v>8.5069444444444437E-3</v>
      </c>
      <c r="E731" s="5" t="s">
        <v>340</v>
      </c>
      <c r="F731" s="5" t="s">
        <v>310</v>
      </c>
      <c r="G731" s="6" t="s">
        <v>247</v>
      </c>
      <c r="H731" s="5" t="s">
        <v>324</v>
      </c>
      <c r="I731" s="5" t="s">
        <v>10</v>
      </c>
      <c r="J731" s="5" t="s">
        <v>326</v>
      </c>
      <c r="K731" s="1" t="s">
        <v>114</v>
      </c>
      <c r="L731" s="1">
        <v>1</v>
      </c>
      <c r="M731" s="19" t="s">
        <v>132</v>
      </c>
    </row>
    <row r="732" spans="1:13">
      <c r="A732" s="58">
        <v>45848</v>
      </c>
      <c r="B732" s="59">
        <v>0.47569444444444442</v>
      </c>
      <c r="C732" s="59">
        <v>0.48518518518518516</v>
      </c>
      <c r="D732" s="59">
        <v>9.4907407407407406E-3</v>
      </c>
      <c r="E732" s="5" t="s">
        <v>111</v>
      </c>
      <c r="F732" s="5" t="s">
        <v>301</v>
      </c>
      <c r="G732" s="6" t="s">
        <v>330</v>
      </c>
      <c r="H732" s="5" t="s">
        <v>318</v>
      </c>
      <c r="I732" s="5" t="s">
        <v>24</v>
      </c>
      <c r="J732" s="5" t="s">
        <v>354</v>
      </c>
      <c r="K732" s="1" t="s">
        <v>137</v>
      </c>
      <c r="L732" s="1">
        <v>3</v>
      </c>
      <c r="M732" s="19" t="s">
        <v>132</v>
      </c>
    </row>
    <row r="733" spans="1:13">
      <c r="A733" s="58">
        <v>45856</v>
      </c>
      <c r="B733" s="59">
        <v>0.36805555555555558</v>
      </c>
      <c r="C733" s="59">
        <v>0.38015046296296295</v>
      </c>
      <c r="D733" s="59">
        <v>1.2094907407407407E-2</v>
      </c>
      <c r="E733" s="5" t="s">
        <v>341</v>
      </c>
      <c r="F733" s="5" t="s">
        <v>312</v>
      </c>
      <c r="G733" s="6" t="s">
        <v>344</v>
      </c>
      <c r="H733" s="5" t="s">
        <v>70</v>
      </c>
      <c r="I733" s="5" t="s">
        <v>24</v>
      </c>
      <c r="J733" s="5" t="s">
        <v>329</v>
      </c>
      <c r="K733" s="1" t="s">
        <v>17</v>
      </c>
      <c r="L733" s="1">
        <v>2</v>
      </c>
      <c r="M733" s="19" t="s">
        <v>135</v>
      </c>
    </row>
    <row r="734" spans="1:13">
      <c r="A734" s="58">
        <v>45862</v>
      </c>
      <c r="B734" s="59">
        <v>0.55208333333333337</v>
      </c>
      <c r="C734" s="59">
        <v>0.56168981481481484</v>
      </c>
      <c r="D734" s="59">
        <v>9.6064814814814815E-3</v>
      </c>
      <c r="E734" s="5" t="s">
        <v>288</v>
      </c>
      <c r="F734" s="5" t="s">
        <v>301</v>
      </c>
      <c r="G734" s="6" t="s">
        <v>343</v>
      </c>
      <c r="H734" s="5" t="s">
        <v>321</v>
      </c>
      <c r="I734" s="5" t="s">
        <v>24</v>
      </c>
      <c r="J734" s="5" t="s">
        <v>331</v>
      </c>
      <c r="K734" s="1" t="s">
        <v>123</v>
      </c>
      <c r="L734" s="1">
        <v>1</v>
      </c>
      <c r="M734" s="19" t="s">
        <v>138</v>
      </c>
    </row>
    <row r="735" spans="1:13">
      <c r="A735" s="58">
        <v>45868</v>
      </c>
      <c r="B735" s="59">
        <v>0.40277777777777779</v>
      </c>
      <c r="C735" s="59">
        <v>0.41440972222222222</v>
      </c>
      <c r="D735" s="59">
        <v>1.1631944444444445E-2</v>
      </c>
      <c r="E735" s="5" t="s">
        <v>289</v>
      </c>
      <c r="F735" s="5" t="s">
        <v>312</v>
      </c>
      <c r="G735" s="6" t="s">
        <v>26</v>
      </c>
      <c r="H735" s="5" t="s">
        <v>316</v>
      </c>
      <c r="I735" s="5" t="s">
        <v>24</v>
      </c>
      <c r="J735" s="5" t="s">
        <v>328</v>
      </c>
      <c r="K735" s="1" t="s">
        <v>51</v>
      </c>
      <c r="L735" s="1">
        <v>4</v>
      </c>
      <c r="M735" s="19" t="s">
        <v>148</v>
      </c>
    </row>
    <row r="736" spans="1:13">
      <c r="A736" s="58">
        <v>45870</v>
      </c>
      <c r="B736" s="59">
        <v>0.4548611111111111</v>
      </c>
      <c r="C736" s="59">
        <v>0.46342592592592591</v>
      </c>
      <c r="D736" s="59">
        <v>8.564814814814815E-3</v>
      </c>
      <c r="E736" s="5" t="s">
        <v>290</v>
      </c>
      <c r="F736" s="5" t="s">
        <v>306</v>
      </c>
      <c r="G736" s="6" t="s">
        <v>45</v>
      </c>
      <c r="H736" s="5" t="s">
        <v>318</v>
      </c>
      <c r="I736" s="5" t="s">
        <v>24</v>
      </c>
      <c r="J736" s="5" t="s">
        <v>365</v>
      </c>
      <c r="K736" s="1" t="s">
        <v>137</v>
      </c>
      <c r="L736" s="1">
        <v>2</v>
      </c>
      <c r="M736" s="19" t="s">
        <v>151</v>
      </c>
    </row>
    <row r="737" spans="1:13">
      <c r="A737" s="58">
        <v>45876</v>
      </c>
      <c r="B737" s="59">
        <v>0.47222222222222221</v>
      </c>
      <c r="C737" s="59">
        <v>0.48049768518518521</v>
      </c>
      <c r="D737" s="59">
        <v>8.2754629629629636E-3</v>
      </c>
      <c r="E737" s="5" t="s">
        <v>282</v>
      </c>
      <c r="F737" s="5" t="s">
        <v>302</v>
      </c>
      <c r="G737" s="6" t="s">
        <v>139</v>
      </c>
      <c r="H737" s="5" t="s">
        <v>70</v>
      </c>
      <c r="I737" s="5" t="s">
        <v>24</v>
      </c>
      <c r="J737" s="5" t="s">
        <v>319</v>
      </c>
      <c r="K737" s="1" t="s">
        <v>9</v>
      </c>
      <c r="L737" s="1">
        <v>1</v>
      </c>
      <c r="M737" s="19" t="s">
        <v>151</v>
      </c>
    </row>
    <row r="738" spans="1:13">
      <c r="A738" s="58">
        <v>45882</v>
      </c>
      <c r="B738" s="59">
        <v>0.35069444444444442</v>
      </c>
      <c r="C738" s="59">
        <v>0.36030092592592594</v>
      </c>
      <c r="D738" s="59">
        <v>9.6064814814814815E-3</v>
      </c>
      <c r="E738" s="5" t="s">
        <v>218</v>
      </c>
      <c r="F738" s="5" t="s">
        <v>304</v>
      </c>
      <c r="G738" s="6" t="s">
        <v>78</v>
      </c>
      <c r="H738" s="5" t="s">
        <v>324</v>
      </c>
      <c r="I738" s="5" t="s">
        <v>24</v>
      </c>
      <c r="J738" s="5" t="s">
        <v>336</v>
      </c>
      <c r="K738" s="1" t="s">
        <v>102</v>
      </c>
      <c r="L738" s="1">
        <v>3</v>
      </c>
      <c r="M738" s="27" t="s">
        <v>153</v>
      </c>
    </row>
    <row r="739" spans="1:13">
      <c r="A739" s="58">
        <v>45889</v>
      </c>
      <c r="B739" s="59">
        <v>0.53472222222222221</v>
      </c>
      <c r="C739" s="59">
        <v>0.54693287037037042</v>
      </c>
      <c r="D739" s="59">
        <v>1.2210648148148148E-2</v>
      </c>
      <c r="E739" s="5" t="s">
        <v>281</v>
      </c>
      <c r="F739" s="5" t="s">
        <v>311</v>
      </c>
      <c r="G739" s="6" t="s">
        <v>112</v>
      </c>
      <c r="H739" s="5" t="s">
        <v>321</v>
      </c>
      <c r="I739" s="5" t="s">
        <v>10</v>
      </c>
      <c r="J739" s="5" t="s">
        <v>364</v>
      </c>
      <c r="K739" s="1" t="s">
        <v>114</v>
      </c>
      <c r="L739" s="1">
        <v>4</v>
      </c>
      <c r="M739" s="19" t="s">
        <v>130</v>
      </c>
    </row>
    <row r="740" spans="1:13">
      <c r="A740" s="58">
        <v>45895</v>
      </c>
      <c r="B740" s="59">
        <v>0.37847222222222221</v>
      </c>
      <c r="C740" s="59">
        <v>0.38715277777777779</v>
      </c>
      <c r="D740" s="59">
        <v>8.6805555555555559E-3</v>
      </c>
      <c r="E740" s="5" t="s">
        <v>346</v>
      </c>
      <c r="F740" s="5" t="s">
        <v>302</v>
      </c>
      <c r="G740" s="6" t="s">
        <v>334</v>
      </c>
      <c r="H740" s="5" t="s">
        <v>316</v>
      </c>
      <c r="I740" s="5" t="s">
        <v>24</v>
      </c>
      <c r="J740" s="5" t="s">
        <v>338</v>
      </c>
      <c r="K740" s="1" t="s">
        <v>123</v>
      </c>
      <c r="L740" s="1">
        <v>2</v>
      </c>
      <c r="M740" s="19" t="s">
        <v>132</v>
      </c>
    </row>
    <row r="741" spans="1:13">
      <c r="A741" s="58">
        <v>45901</v>
      </c>
      <c r="B741" s="59">
        <v>0.43055555555555558</v>
      </c>
      <c r="C741" s="59">
        <v>0.43894675925925924</v>
      </c>
      <c r="D741" s="59">
        <v>8.3912037037037045E-3</v>
      </c>
      <c r="E741" s="5" t="s">
        <v>348</v>
      </c>
      <c r="F741" s="5" t="s">
        <v>303</v>
      </c>
      <c r="G741" s="6" t="s">
        <v>194</v>
      </c>
      <c r="H741" s="5" t="s">
        <v>318</v>
      </c>
      <c r="I741" s="5" t="s">
        <v>24</v>
      </c>
      <c r="J741" s="5" t="s">
        <v>349</v>
      </c>
      <c r="K741" s="1" t="s">
        <v>261</v>
      </c>
      <c r="L741" s="1">
        <v>1</v>
      </c>
      <c r="M741" s="19" t="s">
        <v>132</v>
      </c>
    </row>
    <row r="742" spans="1:13">
      <c r="A742" s="58">
        <v>45907</v>
      </c>
      <c r="B742" s="59">
        <v>0.48958333333333331</v>
      </c>
      <c r="C742" s="59">
        <v>0.50190972222222219</v>
      </c>
      <c r="D742" s="59">
        <v>1.2326388888888888E-2</v>
      </c>
      <c r="E742" s="5" t="s">
        <v>213</v>
      </c>
      <c r="F742" s="5" t="s">
        <v>301</v>
      </c>
      <c r="G742" s="6" t="s">
        <v>9</v>
      </c>
      <c r="H742" s="5" t="s">
        <v>70</v>
      </c>
      <c r="I742" s="5" t="s">
        <v>24</v>
      </c>
      <c r="J742" s="5" t="s">
        <v>322</v>
      </c>
      <c r="K742" s="1" t="s">
        <v>323</v>
      </c>
      <c r="L742" s="1">
        <v>3</v>
      </c>
      <c r="M742" s="19" t="s">
        <v>135</v>
      </c>
    </row>
    <row r="743" spans="1:13">
      <c r="A743" s="58">
        <v>45914</v>
      </c>
      <c r="B743" s="59">
        <v>0.35416666666666669</v>
      </c>
      <c r="C743" s="59">
        <v>0.36371527777777779</v>
      </c>
      <c r="D743" s="59">
        <v>9.5486111111111119E-3</v>
      </c>
      <c r="E743" s="5" t="s">
        <v>350</v>
      </c>
      <c r="F743" s="5" t="s">
        <v>313</v>
      </c>
      <c r="G743" s="6" t="s">
        <v>49</v>
      </c>
      <c r="H743" s="5" t="s">
        <v>321</v>
      </c>
      <c r="I743" s="5" t="s">
        <v>24</v>
      </c>
      <c r="J743" s="5" t="s">
        <v>320</v>
      </c>
      <c r="K743" s="1" t="s">
        <v>51</v>
      </c>
      <c r="L743" s="1">
        <v>2</v>
      </c>
      <c r="M743" s="19" t="s">
        <v>138</v>
      </c>
    </row>
    <row r="744" spans="1:13">
      <c r="A744" s="58">
        <v>45921</v>
      </c>
      <c r="B744" s="59">
        <v>0.54861111111111116</v>
      </c>
      <c r="C744" s="59">
        <v>0.56070601851851853</v>
      </c>
      <c r="D744" s="59">
        <v>1.2094907407407407E-2</v>
      </c>
      <c r="E744" s="5" t="s">
        <v>121</v>
      </c>
      <c r="F744" s="5" t="s">
        <v>301</v>
      </c>
      <c r="G744" s="6" t="s">
        <v>97</v>
      </c>
      <c r="H744" s="5" t="s">
        <v>316</v>
      </c>
      <c r="I744" s="5" t="s">
        <v>24</v>
      </c>
      <c r="J744" s="5" t="s">
        <v>325</v>
      </c>
      <c r="K744" s="1" t="s">
        <v>56</v>
      </c>
      <c r="L744" s="1">
        <v>4</v>
      </c>
      <c r="M744" s="19" t="s">
        <v>148</v>
      </c>
    </row>
    <row r="745" spans="1:13">
      <c r="A745" s="58">
        <v>45928</v>
      </c>
      <c r="B745" s="59">
        <v>0.40972222222222221</v>
      </c>
      <c r="C745" s="59">
        <v>0.41846064814814815</v>
      </c>
      <c r="D745" s="59">
        <v>8.7384259259259255E-3</v>
      </c>
      <c r="E745" s="5" t="s">
        <v>159</v>
      </c>
      <c r="F745" s="5" t="s">
        <v>313</v>
      </c>
      <c r="G745" s="6" t="s">
        <v>330</v>
      </c>
      <c r="H745" s="5" t="s">
        <v>324</v>
      </c>
      <c r="I745" s="5" t="s">
        <v>10</v>
      </c>
      <c r="J745" s="5" t="s">
        <v>326</v>
      </c>
      <c r="K745" s="1" t="s">
        <v>114</v>
      </c>
      <c r="L745" s="1">
        <v>1</v>
      </c>
      <c r="M745" s="19" t="s">
        <v>151</v>
      </c>
    </row>
    <row r="746" spans="1:13">
      <c r="A746" s="58">
        <v>45840</v>
      </c>
      <c r="B746" s="59">
        <v>0.4236111111111111</v>
      </c>
      <c r="C746" s="59">
        <v>0.43310185185185185</v>
      </c>
      <c r="D746" s="59">
        <v>9.4907407407407406E-3</v>
      </c>
      <c r="E746" s="5" t="s">
        <v>149</v>
      </c>
      <c r="F746" s="5" t="s">
        <v>302</v>
      </c>
      <c r="G746" s="6" t="s">
        <v>26</v>
      </c>
      <c r="H746" s="5" t="s">
        <v>318</v>
      </c>
      <c r="I746" s="5" t="s">
        <v>24</v>
      </c>
      <c r="J746" s="5" t="s">
        <v>366</v>
      </c>
      <c r="K746" s="1" t="s">
        <v>137</v>
      </c>
      <c r="L746" s="1">
        <v>3</v>
      </c>
      <c r="M746" s="19" t="s">
        <v>151</v>
      </c>
    </row>
    <row r="747" spans="1:13">
      <c r="A747" s="58">
        <v>45846</v>
      </c>
      <c r="B747" s="59">
        <v>0.4826388888888889</v>
      </c>
      <c r="C747" s="59">
        <v>0.49467592592592591</v>
      </c>
      <c r="D747" s="59">
        <v>1.2037037037037037E-2</v>
      </c>
      <c r="E747" s="5" t="s">
        <v>125</v>
      </c>
      <c r="F747" s="5" t="s">
        <v>302</v>
      </c>
      <c r="G747" s="6" t="s">
        <v>45</v>
      </c>
      <c r="H747" s="5" t="s">
        <v>70</v>
      </c>
      <c r="I747" s="5" t="s">
        <v>24</v>
      </c>
      <c r="J747" s="5" t="s">
        <v>329</v>
      </c>
      <c r="K747" s="1" t="s">
        <v>17</v>
      </c>
      <c r="L747" s="1">
        <v>2</v>
      </c>
      <c r="M747" s="27" t="s">
        <v>153</v>
      </c>
    </row>
    <row r="748" spans="1:13">
      <c r="A748" s="58">
        <v>45853</v>
      </c>
      <c r="B748" s="59">
        <v>0.34722222222222221</v>
      </c>
      <c r="C748" s="59">
        <v>0.35688657407407409</v>
      </c>
      <c r="D748" s="59">
        <v>9.6643518518518511E-3</v>
      </c>
      <c r="E748" s="5" t="s">
        <v>193</v>
      </c>
      <c r="F748" s="5" t="s">
        <v>304</v>
      </c>
      <c r="G748" s="6" t="s">
        <v>63</v>
      </c>
      <c r="H748" s="5" t="s">
        <v>321</v>
      </c>
      <c r="I748" s="5" t="s">
        <v>24</v>
      </c>
      <c r="J748" s="5" t="s">
        <v>331</v>
      </c>
      <c r="K748" s="1" t="s">
        <v>123</v>
      </c>
      <c r="L748" s="1">
        <v>1</v>
      </c>
      <c r="M748" s="19" t="s">
        <v>130</v>
      </c>
    </row>
    <row r="749" spans="1:13">
      <c r="A749" s="58">
        <v>45859</v>
      </c>
      <c r="B749" s="59">
        <v>0.50347222222222221</v>
      </c>
      <c r="C749" s="59">
        <v>0.515162037037037</v>
      </c>
      <c r="D749" s="59">
        <v>1.1689814814814814E-2</v>
      </c>
      <c r="E749" s="5" t="s">
        <v>204</v>
      </c>
      <c r="F749" s="5" t="s">
        <v>306</v>
      </c>
      <c r="G749" s="6" t="s">
        <v>139</v>
      </c>
      <c r="H749" s="5" t="s">
        <v>316</v>
      </c>
      <c r="I749" s="5" t="s">
        <v>24</v>
      </c>
      <c r="J749" s="5" t="s">
        <v>328</v>
      </c>
      <c r="K749" s="1" t="s">
        <v>51</v>
      </c>
      <c r="L749" s="1">
        <v>4</v>
      </c>
      <c r="M749" s="19" t="s">
        <v>132</v>
      </c>
    </row>
    <row r="750" spans="1:13">
      <c r="A750" s="58">
        <v>45866</v>
      </c>
      <c r="B750" s="59">
        <v>0.3923611111111111</v>
      </c>
      <c r="C750" s="59">
        <v>0.40086805555555555</v>
      </c>
      <c r="D750" s="59">
        <v>8.5069444444444437E-3</v>
      </c>
      <c r="E750" s="5" t="s">
        <v>146</v>
      </c>
      <c r="F750" s="5" t="s">
        <v>302</v>
      </c>
      <c r="G750" s="6" t="s">
        <v>335</v>
      </c>
      <c r="H750" s="5" t="s">
        <v>318</v>
      </c>
      <c r="I750" s="5" t="s">
        <v>24</v>
      </c>
      <c r="J750" s="5" t="s">
        <v>317</v>
      </c>
      <c r="K750" s="1" t="s">
        <v>137</v>
      </c>
      <c r="L750" s="1">
        <v>2</v>
      </c>
      <c r="M750" s="19" t="s">
        <v>132</v>
      </c>
    </row>
    <row r="751" spans="1:13">
      <c r="A751" s="58">
        <v>45872</v>
      </c>
      <c r="B751" s="59">
        <v>0.56944444444444442</v>
      </c>
      <c r="C751" s="59">
        <v>0.578125</v>
      </c>
      <c r="D751" s="59">
        <v>8.6805555555555559E-3</v>
      </c>
      <c r="E751" s="5" t="s">
        <v>156</v>
      </c>
      <c r="F751" s="5" t="s">
        <v>305</v>
      </c>
      <c r="G751" s="6" t="s">
        <v>112</v>
      </c>
      <c r="H751" s="5" t="s">
        <v>70</v>
      </c>
      <c r="I751" s="5" t="s">
        <v>24</v>
      </c>
      <c r="J751" s="5" t="s">
        <v>319</v>
      </c>
      <c r="K751" s="1" t="s">
        <v>9</v>
      </c>
      <c r="L751" s="1">
        <v>1</v>
      </c>
      <c r="M751" s="19" t="s">
        <v>135</v>
      </c>
    </row>
    <row r="752" spans="1:13">
      <c r="A752" s="58">
        <v>45878</v>
      </c>
      <c r="B752" s="59">
        <v>0.41666666666666669</v>
      </c>
      <c r="C752" s="59">
        <v>0.42627314814814815</v>
      </c>
      <c r="D752" s="59">
        <v>9.6064814814814815E-3</v>
      </c>
      <c r="E752" s="5" t="s">
        <v>209</v>
      </c>
      <c r="F752" s="5" t="s">
        <v>303</v>
      </c>
      <c r="G752" s="6" t="s">
        <v>247</v>
      </c>
      <c r="H752" s="5" t="s">
        <v>324</v>
      </c>
      <c r="I752" s="5" t="s">
        <v>24</v>
      </c>
      <c r="J752" s="5" t="s">
        <v>336</v>
      </c>
      <c r="K752" s="1" t="s">
        <v>47</v>
      </c>
      <c r="L752" s="1">
        <v>3</v>
      </c>
      <c r="M752" s="19" t="s">
        <v>138</v>
      </c>
    </row>
    <row r="753" spans="1:13">
      <c r="A753" s="58">
        <v>45885</v>
      </c>
      <c r="B753" s="59">
        <v>0.46875</v>
      </c>
      <c r="C753" s="59">
        <v>0.48107638888888887</v>
      </c>
      <c r="D753" s="59">
        <v>1.2326388888888888E-2</v>
      </c>
      <c r="E753" s="5" t="s">
        <v>222</v>
      </c>
      <c r="F753" s="5" t="s">
        <v>309</v>
      </c>
      <c r="G753" s="6" t="s">
        <v>9</v>
      </c>
      <c r="H753" s="5" t="s">
        <v>321</v>
      </c>
      <c r="I753" s="5" t="s">
        <v>10</v>
      </c>
      <c r="J753" s="5" t="s">
        <v>364</v>
      </c>
      <c r="K753" s="1" t="s">
        <v>114</v>
      </c>
      <c r="L753" s="1">
        <v>4</v>
      </c>
      <c r="M753" s="19" t="s">
        <v>148</v>
      </c>
    </row>
    <row r="754" spans="1:13">
      <c r="A754" s="58">
        <v>45891</v>
      </c>
      <c r="B754" s="59">
        <v>0.3611111111111111</v>
      </c>
      <c r="C754" s="59">
        <v>0.36973379629629627</v>
      </c>
      <c r="D754" s="59">
        <v>8.6226851851851846E-3</v>
      </c>
      <c r="E754" s="5" t="s">
        <v>212</v>
      </c>
      <c r="F754" s="5" t="s">
        <v>308</v>
      </c>
      <c r="G754" s="6" t="s">
        <v>69</v>
      </c>
      <c r="H754" s="5" t="s">
        <v>316</v>
      </c>
      <c r="I754" s="5" t="s">
        <v>24</v>
      </c>
      <c r="J754" s="5" t="s">
        <v>338</v>
      </c>
      <c r="K754" s="1" t="s">
        <v>123</v>
      </c>
      <c r="L754" s="1">
        <v>2</v>
      </c>
      <c r="M754" s="19" t="s">
        <v>151</v>
      </c>
    </row>
    <row r="755" spans="1:13">
      <c r="A755" s="58">
        <v>45897</v>
      </c>
      <c r="B755" s="59">
        <v>0.52083333333333337</v>
      </c>
      <c r="C755" s="59">
        <v>0.5292824074074074</v>
      </c>
      <c r="D755" s="59">
        <v>8.4490740740740741E-3</v>
      </c>
      <c r="E755" s="5" t="s">
        <v>333</v>
      </c>
      <c r="F755" s="5" t="s">
        <v>313</v>
      </c>
      <c r="G755" s="6" t="s">
        <v>343</v>
      </c>
      <c r="H755" s="5" t="s">
        <v>318</v>
      </c>
      <c r="I755" s="5" t="s">
        <v>24</v>
      </c>
      <c r="J755" s="5" t="s">
        <v>356</v>
      </c>
      <c r="K755" s="1" t="s">
        <v>261</v>
      </c>
      <c r="L755" s="1">
        <v>1</v>
      </c>
      <c r="M755" s="19" t="s">
        <v>151</v>
      </c>
    </row>
    <row r="756" spans="1:13">
      <c r="A756" s="58">
        <v>45902</v>
      </c>
      <c r="B756" s="59">
        <v>0.38194444444444442</v>
      </c>
      <c r="C756" s="59">
        <v>0.39438657407407407</v>
      </c>
      <c r="D756" s="59">
        <v>1.2442129629629629E-2</v>
      </c>
      <c r="E756" s="5" t="s">
        <v>287</v>
      </c>
      <c r="F756" s="5" t="s">
        <v>313</v>
      </c>
      <c r="G756" s="6" t="s">
        <v>45</v>
      </c>
      <c r="H756" s="5" t="s">
        <v>70</v>
      </c>
      <c r="I756" s="5" t="s">
        <v>24</v>
      </c>
      <c r="J756" s="5" t="s">
        <v>322</v>
      </c>
      <c r="K756" s="1" t="s">
        <v>323</v>
      </c>
      <c r="L756" s="1">
        <v>3</v>
      </c>
      <c r="M756" s="27" t="s">
        <v>153</v>
      </c>
    </row>
    <row r="757" spans="1:13">
      <c r="A757" s="58">
        <v>45909</v>
      </c>
      <c r="B757" s="59">
        <v>0.43402777777777779</v>
      </c>
      <c r="C757" s="59">
        <v>0.44351851851851853</v>
      </c>
      <c r="D757" s="59">
        <v>9.4907407407407406E-3</v>
      </c>
      <c r="E757" s="5" t="s">
        <v>128</v>
      </c>
      <c r="F757" s="5" t="s">
        <v>301</v>
      </c>
      <c r="G757" s="6" t="s">
        <v>78</v>
      </c>
      <c r="H757" s="5" t="s">
        <v>321</v>
      </c>
      <c r="I757" s="5" t="s">
        <v>24</v>
      </c>
      <c r="J757" s="5" t="s">
        <v>320</v>
      </c>
      <c r="K757" s="1" t="s">
        <v>51</v>
      </c>
      <c r="L757" s="1">
        <v>2</v>
      </c>
      <c r="M757" s="19" t="s">
        <v>130</v>
      </c>
    </row>
    <row r="758" spans="1:13">
      <c r="A758" s="58">
        <v>45916</v>
      </c>
      <c r="B758" s="59">
        <v>0.49305555555555558</v>
      </c>
      <c r="C758" s="59">
        <v>0.50526620370370368</v>
      </c>
      <c r="D758" s="59">
        <v>1.2210648148148148E-2</v>
      </c>
      <c r="E758" s="5" t="s">
        <v>170</v>
      </c>
      <c r="F758" s="5" t="s">
        <v>302</v>
      </c>
      <c r="G758" s="6" t="s">
        <v>97</v>
      </c>
      <c r="H758" s="5" t="s">
        <v>316</v>
      </c>
      <c r="I758" s="5" t="s">
        <v>24</v>
      </c>
      <c r="J758" s="5" t="s">
        <v>325</v>
      </c>
      <c r="K758" s="1" t="s">
        <v>56</v>
      </c>
      <c r="L758" s="1">
        <v>4</v>
      </c>
      <c r="M758" s="19" t="s">
        <v>132</v>
      </c>
    </row>
    <row r="759" spans="1:13">
      <c r="A759" s="58">
        <v>45922</v>
      </c>
      <c r="B759" s="59">
        <v>0.34375</v>
      </c>
      <c r="C759" s="59">
        <v>0.3523148148148148</v>
      </c>
      <c r="D759" s="59">
        <v>8.564814814814815E-3</v>
      </c>
      <c r="E759" s="5" t="s">
        <v>133</v>
      </c>
      <c r="F759" s="5" t="s">
        <v>301</v>
      </c>
      <c r="G759" s="6" t="s">
        <v>334</v>
      </c>
      <c r="H759" s="5" t="s">
        <v>324</v>
      </c>
      <c r="I759" s="5" t="s">
        <v>10</v>
      </c>
      <c r="J759" s="5" t="s">
        <v>326</v>
      </c>
      <c r="K759" s="1" t="s">
        <v>114</v>
      </c>
      <c r="L759" s="1">
        <v>1</v>
      </c>
      <c r="M759" s="19" t="s">
        <v>132</v>
      </c>
    </row>
    <row r="760" spans="1:13">
      <c r="A760" s="58">
        <v>45929</v>
      </c>
      <c r="B760" s="59">
        <v>0.55902777777777779</v>
      </c>
      <c r="C760" s="59">
        <v>0.56869212962962967</v>
      </c>
      <c r="D760" s="59">
        <v>9.6643518518518511E-3</v>
      </c>
      <c r="E760" s="5" t="s">
        <v>207</v>
      </c>
      <c r="F760" s="5" t="s">
        <v>304</v>
      </c>
      <c r="G760" s="6" t="s">
        <v>330</v>
      </c>
      <c r="H760" s="5" t="s">
        <v>318</v>
      </c>
      <c r="I760" s="5" t="s">
        <v>24</v>
      </c>
      <c r="J760" s="5" t="s">
        <v>342</v>
      </c>
      <c r="K760" s="1" t="s">
        <v>137</v>
      </c>
      <c r="L760" s="1">
        <v>3</v>
      </c>
      <c r="M760" s="19" t="s">
        <v>135</v>
      </c>
    </row>
    <row r="761" spans="1:13">
      <c r="A761" s="58">
        <v>45842</v>
      </c>
      <c r="B761" s="59">
        <v>0.375</v>
      </c>
      <c r="C761" s="59">
        <v>0.38697916666666665</v>
      </c>
      <c r="D761" s="59">
        <v>1.1979166666666667E-2</v>
      </c>
      <c r="E761" s="5" t="s">
        <v>118</v>
      </c>
      <c r="F761" s="5" t="s">
        <v>301</v>
      </c>
      <c r="G761" s="6" t="s">
        <v>194</v>
      </c>
      <c r="H761" s="5" t="s">
        <v>70</v>
      </c>
      <c r="I761" s="5" t="s">
        <v>24</v>
      </c>
      <c r="J761" s="5" t="s">
        <v>329</v>
      </c>
      <c r="K761" s="1" t="s">
        <v>17</v>
      </c>
      <c r="L761" s="1">
        <v>2</v>
      </c>
      <c r="M761" s="19" t="s">
        <v>138</v>
      </c>
    </row>
    <row r="762" spans="1:13">
      <c r="A762" s="58">
        <v>45849</v>
      </c>
      <c r="B762" s="59">
        <v>0.4375</v>
      </c>
      <c r="C762" s="59">
        <v>0.44710648148148147</v>
      </c>
      <c r="D762" s="59">
        <v>9.6064814814814815E-3</v>
      </c>
      <c r="E762" s="5" t="s">
        <v>340</v>
      </c>
      <c r="F762" s="5" t="s">
        <v>310</v>
      </c>
      <c r="G762" s="6" t="s">
        <v>26</v>
      </c>
      <c r="H762" s="5" t="s">
        <v>321</v>
      </c>
      <c r="I762" s="5" t="s">
        <v>24</v>
      </c>
      <c r="J762" s="5" t="s">
        <v>331</v>
      </c>
      <c r="K762" s="1" t="s">
        <v>123</v>
      </c>
      <c r="L762" s="1">
        <v>1</v>
      </c>
      <c r="M762" s="19" t="s">
        <v>148</v>
      </c>
    </row>
    <row r="763" spans="1:13">
      <c r="A763" s="58">
        <v>45855</v>
      </c>
      <c r="B763" s="59">
        <v>0.49652777777777779</v>
      </c>
      <c r="C763" s="59">
        <v>0.50815972222222228</v>
      </c>
      <c r="D763" s="59">
        <v>1.1631944444444445E-2</v>
      </c>
      <c r="E763" s="5" t="s">
        <v>111</v>
      </c>
      <c r="F763" s="5" t="s">
        <v>301</v>
      </c>
      <c r="G763" s="6" t="s">
        <v>45</v>
      </c>
      <c r="H763" s="5" t="s">
        <v>316</v>
      </c>
      <c r="I763" s="5" t="s">
        <v>24</v>
      </c>
      <c r="J763" s="5" t="s">
        <v>328</v>
      </c>
      <c r="K763" s="1" t="s">
        <v>51</v>
      </c>
      <c r="L763" s="1">
        <v>4</v>
      </c>
      <c r="M763" s="19" t="s">
        <v>151</v>
      </c>
    </row>
    <row r="764" spans="1:13">
      <c r="A764" s="58">
        <v>45863</v>
      </c>
      <c r="B764" s="59">
        <v>0.34027777777777779</v>
      </c>
      <c r="C764" s="59">
        <v>0.34832175925925923</v>
      </c>
      <c r="D764" s="59">
        <v>8.0439814814814818E-3</v>
      </c>
      <c r="E764" s="5" t="s">
        <v>341</v>
      </c>
      <c r="F764" s="5" t="s">
        <v>312</v>
      </c>
      <c r="G764" s="6" t="s">
        <v>344</v>
      </c>
      <c r="H764" s="5" t="s">
        <v>318</v>
      </c>
      <c r="I764" s="5" t="s">
        <v>24</v>
      </c>
      <c r="J764" s="5" t="s">
        <v>332</v>
      </c>
      <c r="K764" s="1" t="s">
        <v>137</v>
      </c>
      <c r="L764" s="1">
        <v>2</v>
      </c>
      <c r="M764" s="19" t="s">
        <v>151</v>
      </c>
    </row>
    <row r="765" spans="1:13">
      <c r="A765" s="58">
        <v>45869</v>
      </c>
      <c r="B765" s="59">
        <v>0.53125</v>
      </c>
      <c r="C765" s="59">
        <v>0.53981481481481486</v>
      </c>
      <c r="D765" s="59">
        <v>8.564814814814815E-3</v>
      </c>
      <c r="E765" s="5" t="s">
        <v>288</v>
      </c>
      <c r="F765" s="5" t="s">
        <v>301</v>
      </c>
      <c r="G765" s="6" t="s">
        <v>139</v>
      </c>
      <c r="H765" s="5" t="s">
        <v>70</v>
      </c>
      <c r="I765" s="5" t="s">
        <v>24</v>
      </c>
      <c r="J765" s="5" t="s">
        <v>319</v>
      </c>
      <c r="K765" s="1" t="s">
        <v>9</v>
      </c>
      <c r="L765" s="1">
        <v>1</v>
      </c>
      <c r="M765" s="27" t="s">
        <v>153</v>
      </c>
    </row>
    <row r="766" spans="1:13">
      <c r="A766" s="58">
        <v>45874</v>
      </c>
      <c r="B766" s="59">
        <v>0.39930555555555558</v>
      </c>
      <c r="C766" s="59">
        <v>0.40885416666666669</v>
      </c>
      <c r="D766" s="59">
        <v>9.5486111111111119E-3</v>
      </c>
      <c r="E766" s="5" t="s">
        <v>289</v>
      </c>
      <c r="F766" s="5" t="s">
        <v>312</v>
      </c>
      <c r="G766" s="6" t="s">
        <v>49</v>
      </c>
      <c r="H766" s="5" t="s">
        <v>324</v>
      </c>
      <c r="I766" s="5" t="s">
        <v>24</v>
      </c>
      <c r="J766" s="5" t="s">
        <v>336</v>
      </c>
      <c r="K766" s="1" t="s">
        <v>102</v>
      </c>
      <c r="L766" s="1">
        <v>3</v>
      </c>
      <c r="M766" s="19" t="s">
        <v>130</v>
      </c>
    </row>
    <row r="767" spans="1:13">
      <c r="A767" s="58">
        <v>45880</v>
      </c>
      <c r="B767" s="59">
        <v>0.54166666666666663</v>
      </c>
      <c r="C767" s="59">
        <v>0.55405092592592597</v>
      </c>
      <c r="D767" s="59">
        <v>1.238425925925926E-2</v>
      </c>
      <c r="E767" s="5" t="s">
        <v>290</v>
      </c>
      <c r="F767" s="5" t="s">
        <v>306</v>
      </c>
      <c r="G767" s="6" t="s">
        <v>112</v>
      </c>
      <c r="H767" s="5" t="s">
        <v>321</v>
      </c>
      <c r="I767" s="5" t="s">
        <v>10</v>
      </c>
      <c r="J767" s="5" t="s">
        <v>364</v>
      </c>
      <c r="K767" s="1" t="s">
        <v>114</v>
      </c>
      <c r="L767" s="1">
        <v>4</v>
      </c>
      <c r="M767" s="19" t="s">
        <v>132</v>
      </c>
    </row>
    <row r="768" spans="1:13">
      <c r="A768" s="58">
        <v>45886</v>
      </c>
      <c r="B768" s="59">
        <v>0.42708333333333331</v>
      </c>
      <c r="C768" s="59">
        <v>0.43587962962962962</v>
      </c>
      <c r="D768" s="59">
        <v>8.7962962962962968E-3</v>
      </c>
      <c r="E768" s="5" t="s">
        <v>282</v>
      </c>
      <c r="F768" s="5" t="s">
        <v>302</v>
      </c>
      <c r="G768" s="6" t="s">
        <v>9</v>
      </c>
      <c r="H768" s="5" t="s">
        <v>316</v>
      </c>
      <c r="I768" s="5" t="s">
        <v>24</v>
      </c>
      <c r="J768" s="5" t="s">
        <v>338</v>
      </c>
      <c r="K768" s="1" t="s">
        <v>123</v>
      </c>
      <c r="L768" s="1">
        <v>2</v>
      </c>
      <c r="M768" s="19" t="s">
        <v>132</v>
      </c>
    </row>
    <row r="769" spans="1:13">
      <c r="A769" s="58">
        <v>45892</v>
      </c>
      <c r="B769" s="59">
        <v>0.4861111111111111</v>
      </c>
      <c r="C769" s="59">
        <v>0.49473379629629627</v>
      </c>
      <c r="D769" s="59">
        <v>8.6226851851851846E-3</v>
      </c>
      <c r="E769" s="5" t="s">
        <v>218</v>
      </c>
      <c r="F769" s="5" t="s">
        <v>304</v>
      </c>
      <c r="G769" s="6" t="s">
        <v>26</v>
      </c>
      <c r="H769" s="5" t="s">
        <v>318</v>
      </c>
      <c r="I769" s="5" t="s">
        <v>24</v>
      </c>
      <c r="J769" s="5" t="s">
        <v>339</v>
      </c>
      <c r="K769" s="1" t="s">
        <v>261</v>
      </c>
      <c r="L769" s="1">
        <v>1</v>
      </c>
      <c r="M769" s="19" t="s">
        <v>135</v>
      </c>
    </row>
    <row r="770" spans="1:13">
      <c r="A770" s="58">
        <v>45898</v>
      </c>
      <c r="B770" s="59">
        <v>0.37152777777777779</v>
      </c>
      <c r="C770" s="59">
        <v>0.38385416666666666</v>
      </c>
      <c r="D770" s="59">
        <v>1.2326388888888888E-2</v>
      </c>
      <c r="E770" s="5" t="s">
        <v>281</v>
      </c>
      <c r="F770" s="5" t="s">
        <v>311</v>
      </c>
      <c r="G770" s="6" t="s">
        <v>45</v>
      </c>
      <c r="H770" s="5" t="s">
        <v>70</v>
      </c>
      <c r="I770" s="5" t="s">
        <v>24</v>
      </c>
      <c r="J770" s="5" t="s">
        <v>322</v>
      </c>
      <c r="K770" s="1" t="s">
        <v>323</v>
      </c>
      <c r="L770" s="1">
        <v>3</v>
      </c>
      <c r="M770" s="19" t="s">
        <v>138</v>
      </c>
    </row>
    <row r="771" spans="1:13">
      <c r="A771" s="58">
        <v>45903</v>
      </c>
      <c r="B771" s="59">
        <v>0.51388888888888884</v>
      </c>
      <c r="C771" s="59">
        <v>0.52355324074074072</v>
      </c>
      <c r="D771" s="59">
        <v>9.6643518518518511E-3</v>
      </c>
      <c r="E771" s="5" t="s">
        <v>346</v>
      </c>
      <c r="F771" s="5" t="s">
        <v>302</v>
      </c>
      <c r="G771" s="6" t="s">
        <v>97</v>
      </c>
      <c r="H771" s="5" t="s">
        <v>321</v>
      </c>
      <c r="I771" s="5" t="s">
        <v>24</v>
      </c>
      <c r="J771" s="5" t="s">
        <v>320</v>
      </c>
      <c r="K771" s="1" t="s">
        <v>51</v>
      </c>
      <c r="L771" s="1">
        <v>2</v>
      </c>
      <c r="M771" s="19" t="s">
        <v>148</v>
      </c>
    </row>
    <row r="772" spans="1:13">
      <c r="A772" s="58">
        <v>45910</v>
      </c>
      <c r="B772" s="59">
        <v>0.40277777777777779</v>
      </c>
      <c r="C772" s="59">
        <v>0.41487268518518516</v>
      </c>
      <c r="D772" s="59">
        <v>1.2094907407407407E-2</v>
      </c>
      <c r="E772" s="5" t="s">
        <v>348</v>
      </c>
      <c r="F772" s="5" t="s">
        <v>303</v>
      </c>
      <c r="G772" s="6" t="s">
        <v>63</v>
      </c>
      <c r="H772" s="5" t="s">
        <v>316</v>
      </c>
      <c r="I772" s="5" t="s">
        <v>24</v>
      </c>
      <c r="J772" s="5" t="s">
        <v>325</v>
      </c>
      <c r="K772" s="1" t="s">
        <v>56</v>
      </c>
      <c r="L772" s="1">
        <v>4</v>
      </c>
      <c r="M772" s="19" t="s">
        <v>151</v>
      </c>
    </row>
    <row r="773" spans="1:13">
      <c r="A773" s="58">
        <v>45917</v>
      </c>
      <c r="B773" s="59">
        <v>0.4548611111111111</v>
      </c>
      <c r="C773" s="59">
        <v>0.46354166666666669</v>
      </c>
      <c r="D773" s="59">
        <v>8.6805555555555559E-3</v>
      </c>
      <c r="E773" s="5" t="s">
        <v>213</v>
      </c>
      <c r="F773" s="5" t="s">
        <v>301</v>
      </c>
      <c r="G773" s="6" t="s">
        <v>330</v>
      </c>
      <c r="H773" s="5" t="s">
        <v>324</v>
      </c>
      <c r="I773" s="5" t="s">
        <v>10</v>
      </c>
      <c r="J773" s="5" t="s">
        <v>326</v>
      </c>
      <c r="K773" s="1" t="s">
        <v>114</v>
      </c>
      <c r="L773" s="1">
        <v>1</v>
      </c>
      <c r="M773" s="19" t="s">
        <v>151</v>
      </c>
    </row>
    <row r="774" spans="1:13">
      <c r="A774" s="58">
        <v>45924</v>
      </c>
      <c r="B774" s="59">
        <v>0.47222222222222221</v>
      </c>
      <c r="C774" s="59">
        <v>0.48171296296296295</v>
      </c>
      <c r="D774" s="59">
        <v>9.4907407407407406E-3</v>
      </c>
      <c r="E774" s="5" t="s">
        <v>350</v>
      </c>
      <c r="F774" s="5" t="s">
        <v>313</v>
      </c>
      <c r="G774" s="6" t="s">
        <v>335</v>
      </c>
      <c r="H774" s="5" t="s">
        <v>318</v>
      </c>
      <c r="I774" s="5" t="s">
        <v>24</v>
      </c>
      <c r="J774" s="5" t="s">
        <v>327</v>
      </c>
      <c r="K774" s="1" t="s">
        <v>137</v>
      </c>
      <c r="L774" s="1">
        <v>3</v>
      </c>
      <c r="M774" s="27" t="s">
        <v>153</v>
      </c>
    </row>
    <row r="775" spans="1:13">
      <c r="A775" s="58">
        <v>45844</v>
      </c>
      <c r="B775" s="59">
        <v>0.35069444444444442</v>
      </c>
      <c r="C775" s="59">
        <v>0.36261574074074077</v>
      </c>
      <c r="D775" s="59">
        <v>1.1921296296296296E-2</v>
      </c>
      <c r="E775" s="5" t="s">
        <v>121</v>
      </c>
      <c r="F775" s="5" t="s">
        <v>301</v>
      </c>
      <c r="G775" s="6" t="s">
        <v>343</v>
      </c>
      <c r="H775" s="5" t="s">
        <v>70</v>
      </c>
      <c r="I775" s="5" t="s">
        <v>24</v>
      </c>
      <c r="J775" s="5" t="s">
        <v>329</v>
      </c>
      <c r="K775" s="1" t="s">
        <v>17</v>
      </c>
      <c r="L775" s="1">
        <v>2</v>
      </c>
      <c r="M775" s="19" t="s">
        <v>130</v>
      </c>
    </row>
    <row r="776" spans="1:13">
      <c r="A776" s="58">
        <v>45851</v>
      </c>
      <c r="B776" s="59">
        <v>0.54861111111111116</v>
      </c>
      <c r="C776" s="59">
        <v>0.55815972222222221</v>
      </c>
      <c r="D776" s="59">
        <v>9.5486111111111119E-3</v>
      </c>
      <c r="E776" s="5" t="s">
        <v>159</v>
      </c>
      <c r="F776" s="5" t="s">
        <v>313</v>
      </c>
      <c r="G776" s="6" t="s">
        <v>247</v>
      </c>
      <c r="H776" s="5" t="s">
        <v>321</v>
      </c>
      <c r="I776" s="5" t="s">
        <v>24</v>
      </c>
      <c r="J776" s="5" t="s">
        <v>331</v>
      </c>
      <c r="K776" s="1" t="s">
        <v>123</v>
      </c>
      <c r="L776" s="1">
        <v>1</v>
      </c>
      <c r="M776" s="19" t="s">
        <v>132</v>
      </c>
    </row>
    <row r="777" spans="1:13">
      <c r="A777" s="58">
        <v>45857</v>
      </c>
      <c r="B777" s="59">
        <v>0.40972222222222221</v>
      </c>
      <c r="C777" s="59">
        <v>0.42193287037037036</v>
      </c>
      <c r="D777" s="59">
        <v>1.2210648148148148E-2</v>
      </c>
      <c r="E777" s="5" t="s">
        <v>149</v>
      </c>
      <c r="F777" s="5" t="s">
        <v>302</v>
      </c>
      <c r="G777" s="6" t="s">
        <v>26</v>
      </c>
      <c r="H777" s="5" t="s">
        <v>316</v>
      </c>
      <c r="I777" s="5" t="s">
        <v>24</v>
      </c>
      <c r="J777" s="5" t="s">
        <v>328</v>
      </c>
      <c r="K777" s="1" t="s">
        <v>51</v>
      </c>
      <c r="L777" s="1">
        <v>4</v>
      </c>
      <c r="M777" s="19" t="s">
        <v>132</v>
      </c>
    </row>
    <row r="778" spans="1:13">
      <c r="A778" s="58">
        <v>45864</v>
      </c>
      <c r="B778" s="59">
        <v>0.4201388888888889</v>
      </c>
      <c r="C778" s="59">
        <v>0.4287037037037037</v>
      </c>
      <c r="D778" s="59">
        <v>8.564814814814815E-3</v>
      </c>
      <c r="E778" s="5" t="s">
        <v>125</v>
      </c>
      <c r="F778" s="5" t="s">
        <v>302</v>
      </c>
      <c r="G778" s="6" t="s">
        <v>45</v>
      </c>
      <c r="H778" s="5" t="s">
        <v>318</v>
      </c>
      <c r="I778" s="5" t="s">
        <v>24</v>
      </c>
      <c r="J778" s="5" t="s">
        <v>361</v>
      </c>
      <c r="K778" s="1" t="s">
        <v>137</v>
      </c>
      <c r="L778" s="1">
        <v>2</v>
      </c>
      <c r="M778" s="19" t="s">
        <v>135</v>
      </c>
    </row>
    <row r="779" spans="1:13">
      <c r="A779" s="58">
        <v>45871</v>
      </c>
      <c r="B779" s="59">
        <v>0.47916666666666669</v>
      </c>
      <c r="C779" s="59">
        <v>0.48767361111111113</v>
      </c>
      <c r="D779" s="59">
        <v>8.5069444444444437E-3</v>
      </c>
      <c r="E779" s="5" t="s">
        <v>193</v>
      </c>
      <c r="F779" s="5" t="s">
        <v>304</v>
      </c>
      <c r="G779" s="6" t="s">
        <v>112</v>
      </c>
      <c r="H779" s="5" t="s">
        <v>70</v>
      </c>
      <c r="I779" s="5" t="s">
        <v>24</v>
      </c>
      <c r="J779" s="5" t="s">
        <v>319</v>
      </c>
      <c r="K779" s="1" t="s">
        <v>9</v>
      </c>
      <c r="L779" s="1">
        <v>1</v>
      </c>
      <c r="M779" s="19" t="s">
        <v>138</v>
      </c>
    </row>
    <row r="780" spans="1:13">
      <c r="A780" s="58">
        <v>45877</v>
      </c>
      <c r="B780" s="59">
        <v>0.34375</v>
      </c>
      <c r="C780" s="59">
        <v>0.35335648148148147</v>
      </c>
      <c r="D780" s="59">
        <v>9.6064814814814815E-3</v>
      </c>
      <c r="E780" s="5" t="s">
        <v>204</v>
      </c>
      <c r="F780" s="5" t="s">
        <v>306</v>
      </c>
      <c r="G780" s="6" t="s">
        <v>78</v>
      </c>
      <c r="H780" s="5" t="s">
        <v>324</v>
      </c>
      <c r="I780" s="5" t="s">
        <v>24</v>
      </c>
      <c r="J780" s="5" t="s">
        <v>336</v>
      </c>
      <c r="K780" s="1" t="s">
        <v>47</v>
      </c>
      <c r="L780" s="1">
        <v>3</v>
      </c>
      <c r="M780" s="19" t="s">
        <v>148</v>
      </c>
    </row>
    <row r="781" spans="1:13">
      <c r="A781" s="58">
        <v>45883</v>
      </c>
      <c r="B781" s="59">
        <v>0.53472222222222221</v>
      </c>
      <c r="C781" s="59">
        <v>0.54699074074074072</v>
      </c>
      <c r="D781" s="59">
        <v>1.2268518518518519E-2</v>
      </c>
      <c r="E781" s="5" t="s">
        <v>146</v>
      </c>
      <c r="F781" s="5" t="s">
        <v>302</v>
      </c>
      <c r="G781" s="6" t="s">
        <v>9</v>
      </c>
      <c r="H781" s="5" t="s">
        <v>321</v>
      </c>
      <c r="I781" s="5" t="s">
        <v>10</v>
      </c>
      <c r="J781" s="5" t="s">
        <v>364</v>
      </c>
      <c r="K781" s="1" t="s">
        <v>114</v>
      </c>
      <c r="L781" s="1">
        <v>4</v>
      </c>
      <c r="M781" s="19" t="s">
        <v>151</v>
      </c>
    </row>
    <row r="782" spans="1:13">
      <c r="A782" s="58">
        <v>45890</v>
      </c>
      <c r="B782" s="59">
        <v>0.3888888888888889</v>
      </c>
      <c r="C782" s="59">
        <v>0.39785879629629628</v>
      </c>
      <c r="D782" s="59">
        <v>8.9699074074074073E-3</v>
      </c>
      <c r="E782" s="5" t="s">
        <v>156</v>
      </c>
      <c r="F782" s="5" t="s">
        <v>305</v>
      </c>
      <c r="G782" s="6" t="s">
        <v>69</v>
      </c>
      <c r="H782" s="5" t="s">
        <v>316</v>
      </c>
      <c r="I782" s="5" t="s">
        <v>24</v>
      </c>
      <c r="J782" s="5" t="s">
        <v>338</v>
      </c>
      <c r="K782" s="1" t="s">
        <v>123</v>
      </c>
      <c r="L782" s="1">
        <v>2</v>
      </c>
      <c r="M782" s="19" t="s">
        <v>151</v>
      </c>
    </row>
    <row r="783" spans="1:13">
      <c r="A783" s="58">
        <v>45896</v>
      </c>
      <c r="B783" s="59">
        <v>0.44791666666666669</v>
      </c>
      <c r="C783" s="59">
        <v>0.45671296296296299</v>
      </c>
      <c r="D783" s="59">
        <v>8.7962962962962968E-3</v>
      </c>
      <c r="E783" s="5" t="s">
        <v>209</v>
      </c>
      <c r="F783" s="5" t="s">
        <v>303</v>
      </c>
      <c r="G783" s="6" t="s">
        <v>194</v>
      </c>
      <c r="H783" s="5" t="s">
        <v>318</v>
      </c>
      <c r="I783" s="5" t="s">
        <v>24</v>
      </c>
      <c r="J783" s="5" t="s">
        <v>353</v>
      </c>
      <c r="K783" s="1" t="s">
        <v>261</v>
      </c>
      <c r="L783" s="1">
        <v>1</v>
      </c>
      <c r="M783" s="27" t="s">
        <v>153</v>
      </c>
    </row>
    <row r="784" spans="1:13">
      <c r="A784" s="58">
        <v>45904</v>
      </c>
      <c r="B784" s="59">
        <v>0.46527777777777779</v>
      </c>
      <c r="C784" s="59">
        <v>0.47771990740740738</v>
      </c>
      <c r="D784" s="59">
        <v>1.2442129629629629E-2</v>
      </c>
      <c r="E784" s="5" t="s">
        <v>222</v>
      </c>
      <c r="F784" s="5" t="s">
        <v>309</v>
      </c>
      <c r="G784" s="6" t="s">
        <v>45</v>
      </c>
      <c r="H784" s="5" t="s">
        <v>70</v>
      </c>
      <c r="I784" s="5" t="s">
        <v>24</v>
      </c>
      <c r="J784" s="5" t="s">
        <v>322</v>
      </c>
      <c r="K784" s="1" t="s">
        <v>323</v>
      </c>
      <c r="L784" s="1">
        <v>3</v>
      </c>
      <c r="M784" s="19" t="s">
        <v>130</v>
      </c>
    </row>
    <row r="785" spans="1:22">
      <c r="A785" s="58">
        <v>45911</v>
      </c>
      <c r="B785" s="59">
        <v>0.3576388888888889</v>
      </c>
      <c r="C785" s="59">
        <v>0.36724537037037036</v>
      </c>
      <c r="D785" s="59">
        <v>9.6064814814814815E-3</v>
      </c>
      <c r="E785" s="5" t="s">
        <v>212</v>
      </c>
      <c r="F785" s="5" t="s">
        <v>308</v>
      </c>
      <c r="G785" s="6" t="s">
        <v>49</v>
      </c>
      <c r="H785" s="5" t="s">
        <v>321</v>
      </c>
      <c r="I785" s="5" t="s">
        <v>24</v>
      </c>
      <c r="J785" s="5" t="s">
        <v>320</v>
      </c>
      <c r="K785" s="1" t="s">
        <v>51</v>
      </c>
      <c r="L785" s="1">
        <v>2</v>
      </c>
      <c r="M785" s="19" t="s">
        <v>132</v>
      </c>
    </row>
    <row r="786" spans="1:22">
      <c r="A786" s="58">
        <v>45918</v>
      </c>
      <c r="B786" s="59">
        <v>0.54166666666666663</v>
      </c>
      <c r="C786" s="59">
        <v>0.55364583333333328</v>
      </c>
      <c r="D786" s="59">
        <v>1.1979166666666667E-2</v>
      </c>
      <c r="E786" s="5" t="s">
        <v>333</v>
      </c>
      <c r="F786" s="5" t="s">
        <v>313</v>
      </c>
      <c r="G786" s="6" t="s">
        <v>97</v>
      </c>
      <c r="H786" s="1">
        <v>8</v>
      </c>
      <c r="I786" s="5" t="s">
        <v>24</v>
      </c>
      <c r="J786" s="5" t="s">
        <v>367</v>
      </c>
      <c r="K786" s="1" t="s">
        <v>261</v>
      </c>
      <c r="L786" s="70">
        <v>2</v>
      </c>
      <c r="M786" s="19" t="s">
        <v>132</v>
      </c>
    </row>
    <row r="787" spans="1:22">
      <c r="A787" s="58">
        <v>45850</v>
      </c>
      <c r="B787" s="59">
        <v>0.4375</v>
      </c>
      <c r="C787" s="59">
        <v>0.44618055555555558</v>
      </c>
      <c r="D787" s="59">
        <v>8.6805555555555559E-3</v>
      </c>
      <c r="E787" s="5" t="s">
        <v>159</v>
      </c>
      <c r="F787" s="5" t="s">
        <v>313</v>
      </c>
      <c r="G787" s="6" t="s">
        <v>45</v>
      </c>
      <c r="H787" s="5" t="s">
        <v>318</v>
      </c>
      <c r="I787" s="5" t="s">
        <v>24</v>
      </c>
      <c r="J787" s="5" t="s">
        <v>319</v>
      </c>
      <c r="K787" s="1" t="s">
        <v>9</v>
      </c>
      <c r="L787" s="1">
        <v>1</v>
      </c>
      <c r="M787" s="19" t="s">
        <v>135</v>
      </c>
      <c r="N787" s="28">
        <v>9.5486111111111119E-3</v>
      </c>
      <c r="O787" s="1" t="s">
        <v>121</v>
      </c>
      <c r="P787" s="1" t="s">
        <v>301</v>
      </c>
      <c r="Q787" s="1" t="s">
        <v>26</v>
      </c>
      <c r="R787" s="1">
        <v>8</v>
      </c>
      <c r="S787" s="1" t="s">
        <v>24</v>
      </c>
      <c r="T787" s="1" t="s">
        <v>317</v>
      </c>
      <c r="U787" s="1" t="s">
        <v>137</v>
      </c>
      <c r="V787" s="1">
        <v>2</v>
      </c>
    </row>
    <row r="788" spans="1:22">
      <c r="A788" s="58">
        <v>45856</v>
      </c>
      <c r="B788" s="59">
        <v>0.48958333333333331</v>
      </c>
      <c r="C788" s="59">
        <v>0.49953703703703706</v>
      </c>
      <c r="D788" s="59">
        <v>9.9537037037037042E-3</v>
      </c>
      <c r="E788" s="5" t="s">
        <v>149</v>
      </c>
      <c r="F788" s="5" t="s">
        <v>302</v>
      </c>
      <c r="G788" s="6" t="s">
        <v>139</v>
      </c>
      <c r="H788" s="5" t="s">
        <v>70</v>
      </c>
      <c r="I788" s="5" t="s">
        <v>24</v>
      </c>
      <c r="J788" s="5" t="s">
        <v>320</v>
      </c>
      <c r="K788" s="1" t="s">
        <v>114</v>
      </c>
      <c r="L788" s="1">
        <v>3</v>
      </c>
      <c r="M788" s="19" t="s">
        <v>138</v>
      </c>
    </row>
    <row r="789" spans="1:22">
      <c r="A789" s="58">
        <v>45860</v>
      </c>
      <c r="B789" s="59">
        <v>0.34722222222222221</v>
      </c>
      <c r="C789" s="59">
        <v>0.35781249999999998</v>
      </c>
      <c r="D789" s="59">
        <v>1.0590277777777778E-2</v>
      </c>
      <c r="E789" s="5" t="s">
        <v>125</v>
      </c>
      <c r="F789" s="5" t="s">
        <v>302</v>
      </c>
      <c r="G789" s="6" t="s">
        <v>49</v>
      </c>
      <c r="H789" s="5" t="s">
        <v>321</v>
      </c>
      <c r="I789" s="5" t="s">
        <v>24</v>
      </c>
      <c r="J789" s="5" t="s">
        <v>322</v>
      </c>
      <c r="K789" s="1" t="s">
        <v>323</v>
      </c>
      <c r="L789" s="1">
        <v>4</v>
      </c>
      <c r="M789" s="19" t="s">
        <v>148</v>
      </c>
    </row>
    <row r="790" spans="1:22">
      <c r="A790" s="58">
        <v>45846</v>
      </c>
      <c r="B790" s="59">
        <v>0.54861111111111116</v>
      </c>
      <c r="C790" s="59">
        <v>0.5561342592592593</v>
      </c>
      <c r="D790" s="59">
        <v>7.5231481481481477E-3</v>
      </c>
      <c r="E790" s="5" t="s">
        <v>193</v>
      </c>
      <c r="F790" s="5" t="s">
        <v>304</v>
      </c>
      <c r="G790" s="6" t="s">
        <v>26</v>
      </c>
      <c r="H790" s="5" t="s">
        <v>324</v>
      </c>
      <c r="I790" s="5" t="s">
        <v>10</v>
      </c>
      <c r="J790" s="5" t="s">
        <v>325</v>
      </c>
      <c r="K790" s="1" t="s">
        <v>114</v>
      </c>
      <c r="L790" s="1">
        <v>2</v>
      </c>
      <c r="M790" s="19" t="s">
        <v>151</v>
      </c>
    </row>
    <row r="791" spans="1:22">
      <c r="A791" s="58">
        <v>45872</v>
      </c>
      <c r="B791" s="59">
        <v>0.375</v>
      </c>
      <c r="C791" s="59">
        <v>0.38657407407407407</v>
      </c>
      <c r="D791" s="59">
        <v>1.1574074074074073E-2</v>
      </c>
      <c r="E791" s="5" t="s">
        <v>204</v>
      </c>
      <c r="F791" s="5" t="s">
        <v>306</v>
      </c>
      <c r="G791" s="6" t="s">
        <v>45</v>
      </c>
      <c r="H791" s="5" t="s">
        <v>316</v>
      </c>
      <c r="I791" s="5" t="s">
        <v>24</v>
      </c>
      <c r="J791" s="5" t="s">
        <v>326</v>
      </c>
      <c r="K791" s="1" t="s">
        <v>51</v>
      </c>
      <c r="L791" s="1">
        <v>1</v>
      </c>
      <c r="M791" s="19" t="s">
        <v>151</v>
      </c>
    </row>
    <row r="792" spans="1:22">
      <c r="A792" s="58">
        <v>45883</v>
      </c>
      <c r="B792" s="59">
        <v>0.42708333333333331</v>
      </c>
      <c r="C792" s="59">
        <v>0.4357638888888889</v>
      </c>
      <c r="D792" s="59">
        <v>8.6805555555555559E-3</v>
      </c>
      <c r="E792" s="5" t="s">
        <v>146</v>
      </c>
      <c r="F792" s="5" t="s">
        <v>302</v>
      </c>
      <c r="G792" s="6" t="s">
        <v>63</v>
      </c>
      <c r="H792" s="5" t="s">
        <v>318</v>
      </c>
      <c r="I792" s="5" t="s">
        <v>24</v>
      </c>
      <c r="J792" s="5" t="s">
        <v>327</v>
      </c>
      <c r="K792" s="1" t="s">
        <v>137</v>
      </c>
      <c r="L792" s="1">
        <v>3</v>
      </c>
      <c r="M792" s="27" t="s">
        <v>153</v>
      </c>
    </row>
    <row r="793" spans="1:22">
      <c r="A793" s="58">
        <v>45889</v>
      </c>
      <c r="B793" s="59">
        <v>0.47916666666666669</v>
      </c>
      <c r="C793" s="59">
        <v>0.49050925925925926</v>
      </c>
      <c r="D793" s="59">
        <v>1.1342592592592593E-2</v>
      </c>
      <c r="E793" s="5" t="s">
        <v>156</v>
      </c>
      <c r="F793" s="5" t="s">
        <v>305</v>
      </c>
      <c r="G793" s="6" t="s">
        <v>97</v>
      </c>
      <c r="H793" s="5" t="s">
        <v>70</v>
      </c>
      <c r="I793" s="5" t="s">
        <v>24</v>
      </c>
      <c r="J793" s="5" t="s">
        <v>328</v>
      </c>
      <c r="K793" s="1" t="s">
        <v>51</v>
      </c>
      <c r="L793" s="1">
        <v>2</v>
      </c>
      <c r="M793" s="19" t="s">
        <v>130</v>
      </c>
    </row>
    <row r="794" spans="1:22">
      <c r="A794" s="58">
        <v>45876</v>
      </c>
      <c r="B794" s="59">
        <v>0.36458333333333331</v>
      </c>
      <c r="C794" s="59">
        <v>0.3737847222222222</v>
      </c>
      <c r="D794" s="59">
        <v>9.2013888888888892E-3</v>
      </c>
      <c r="E794" s="5" t="s">
        <v>209</v>
      </c>
      <c r="F794" s="5" t="s">
        <v>303</v>
      </c>
      <c r="G794" s="6" t="s">
        <v>69</v>
      </c>
      <c r="H794" s="5" t="s">
        <v>321</v>
      </c>
      <c r="I794" s="5" t="s">
        <v>24</v>
      </c>
      <c r="J794" s="5" t="s">
        <v>329</v>
      </c>
      <c r="K794" s="1" t="s">
        <v>17</v>
      </c>
      <c r="L794" s="1">
        <v>1</v>
      </c>
      <c r="M794" s="19" t="s">
        <v>132</v>
      </c>
    </row>
    <row r="795" spans="1:22">
      <c r="A795" s="58">
        <v>45894</v>
      </c>
      <c r="B795" s="59">
        <v>0.5</v>
      </c>
      <c r="C795" s="59">
        <v>0.5102430555555556</v>
      </c>
      <c r="D795" s="59">
        <v>1.0243055555555556E-2</v>
      </c>
      <c r="E795" s="5" t="s">
        <v>222</v>
      </c>
      <c r="F795" s="5" t="s">
        <v>309</v>
      </c>
      <c r="G795" s="6" t="s">
        <v>330</v>
      </c>
      <c r="H795" s="5" t="s">
        <v>316</v>
      </c>
      <c r="I795" s="5" t="s">
        <v>24</v>
      </c>
      <c r="J795" s="5" t="s">
        <v>331</v>
      </c>
      <c r="K795" s="1" t="s">
        <v>123</v>
      </c>
      <c r="L795" s="1">
        <v>4</v>
      </c>
      <c r="M795" s="19" t="s">
        <v>132</v>
      </c>
    </row>
    <row r="796" spans="1:22">
      <c r="A796" s="58">
        <v>45902</v>
      </c>
      <c r="B796" s="59">
        <v>0.39583333333333331</v>
      </c>
      <c r="C796" s="59">
        <v>0.40509259259259262</v>
      </c>
      <c r="D796" s="59">
        <v>9.2592592592592587E-3</v>
      </c>
      <c r="E796" s="5" t="s">
        <v>212</v>
      </c>
      <c r="F796" s="5" t="s">
        <v>308</v>
      </c>
      <c r="G796" s="6" t="s">
        <v>78</v>
      </c>
      <c r="H796" s="5" t="s">
        <v>318</v>
      </c>
      <c r="I796" s="5" t="s">
        <v>24</v>
      </c>
      <c r="J796" s="5" t="s">
        <v>332</v>
      </c>
      <c r="K796" s="1" t="s">
        <v>137</v>
      </c>
      <c r="L796" s="1">
        <v>2</v>
      </c>
      <c r="M796" s="19" t="s">
        <v>135</v>
      </c>
    </row>
    <row r="797" spans="1:22">
      <c r="A797" s="58">
        <v>45910</v>
      </c>
      <c r="B797" s="59">
        <v>0.44791666666666669</v>
      </c>
      <c r="C797" s="59">
        <v>0.45821759259259259</v>
      </c>
      <c r="D797" s="59">
        <v>1.0300925925925925E-2</v>
      </c>
      <c r="E797" s="5" t="s">
        <v>333</v>
      </c>
      <c r="F797" s="5" t="s">
        <v>313</v>
      </c>
      <c r="G797" s="6" t="s">
        <v>334</v>
      </c>
      <c r="H797" s="5" t="s">
        <v>70</v>
      </c>
      <c r="I797" s="5" t="s">
        <v>24</v>
      </c>
      <c r="J797" s="5" t="s">
        <v>319</v>
      </c>
      <c r="K797" s="1" t="s">
        <v>9</v>
      </c>
      <c r="L797" s="1">
        <v>1</v>
      </c>
      <c r="M797" s="19" t="s">
        <v>138</v>
      </c>
    </row>
    <row r="798" spans="1:22">
      <c r="A798" s="58">
        <v>45916</v>
      </c>
      <c r="B798" s="59">
        <v>0.47222222222222221</v>
      </c>
      <c r="C798" s="59">
        <v>0.48420138888888886</v>
      </c>
      <c r="D798" s="59">
        <v>1.1979166666666667E-2</v>
      </c>
      <c r="E798" s="5" t="s">
        <v>287</v>
      </c>
      <c r="F798" s="5" t="s">
        <v>313</v>
      </c>
      <c r="G798" s="6" t="s">
        <v>335</v>
      </c>
      <c r="H798" s="5" t="s">
        <v>324</v>
      </c>
      <c r="I798" s="5" t="s">
        <v>24</v>
      </c>
      <c r="J798" s="5" t="s">
        <v>336</v>
      </c>
      <c r="K798" s="1" t="s">
        <v>102</v>
      </c>
      <c r="L798" s="1">
        <v>3</v>
      </c>
      <c r="M798" s="19" t="s">
        <v>148</v>
      </c>
    </row>
    <row r="799" spans="1:22">
      <c r="A799" s="58">
        <v>45923</v>
      </c>
      <c r="B799" s="59">
        <v>0.34375</v>
      </c>
      <c r="C799" s="59">
        <v>0.35185185185185186</v>
      </c>
      <c r="D799" s="59">
        <v>8.1018518518518514E-3</v>
      </c>
      <c r="E799" s="5" t="s">
        <v>128</v>
      </c>
      <c r="F799" s="5" t="s">
        <v>301</v>
      </c>
      <c r="G799" s="6" t="s">
        <v>194</v>
      </c>
      <c r="H799" s="5" t="s">
        <v>321</v>
      </c>
      <c r="I799" s="5" t="s">
        <v>10</v>
      </c>
      <c r="J799" s="5" t="s">
        <v>337</v>
      </c>
      <c r="K799" s="1" t="s">
        <v>114</v>
      </c>
      <c r="L799" s="1">
        <v>4</v>
      </c>
      <c r="M799" s="19" t="s">
        <v>151</v>
      </c>
    </row>
    <row r="800" spans="1:22">
      <c r="A800" s="58">
        <v>45844</v>
      </c>
      <c r="B800" s="59">
        <v>0.55902777777777779</v>
      </c>
      <c r="C800" s="59">
        <v>0.56840277777777781</v>
      </c>
      <c r="D800" s="59">
        <v>9.3749999999999997E-3</v>
      </c>
      <c r="E800" s="5" t="s">
        <v>170</v>
      </c>
      <c r="F800" s="5" t="s">
        <v>302</v>
      </c>
      <c r="G800" s="6" t="s">
        <v>45</v>
      </c>
      <c r="H800" s="5" t="s">
        <v>316</v>
      </c>
      <c r="I800" s="5" t="s">
        <v>24</v>
      </c>
      <c r="J800" s="5" t="s">
        <v>338</v>
      </c>
      <c r="K800" s="1" t="s">
        <v>123</v>
      </c>
      <c r="L800" s="1">
        <v>2</v>
      </c>
      <c r="M800" s="19" t="s">
        <v>151</v>
      </c>
    </row>
    <row r="801" spans="1:13">
      <c r="A801" s="58">
        <v>45853</v>
      </c>
      <c r="B801" s="59">
        <v>0.40972222222222221</v>
      </c>
      <c r="C801" s="59">
        <v>0.4206597222222222</v>
      </c>
      <c r="D801" s="59">
        <v>1.0937499999999999E-2</v>
      </c>
      <c r="E801" s="5" t="s">
        <v>133</v>
      </c>
      <c r="F801" s="5" t="s">
        <v>301</v>
      </c>
      <c r="G801" s="6" t="s">
        <v>26</v>
      </c>
      <c r="H801" s="5" t="s">
        <v>318</v>
      </c>
      <c r="I801" s="5" t="s">
        <v>24</v>
      </c>
      <c r="J801" s="5" t="s">
        <v>339</v>
      </c>
      <c r="K801" s="1" t="s">
        <v>261</v>
      </c>
      <c r="L801" s="1">
        <v>3</v>
      </c>
      <c r="M801" s="27" t="s">
        <v>153</v>
      </c>
    </row>
    <row r="802" spans="1:13">
      <c r="A802" s="58">
        <v>45862</v>
      </c>
      <c r="B802" s="59">
        <v>0.43055555555555558</v>
      </c>
      <c r="C802" s="59">
        <v>0.43842592592592594</v>
      </c>
      <c r="D802" s="59">
        <v>7.8703703703703696E-3</v>
      </c>
      <c r="E802" s="5" t="s">
        <v>207</v>
      </c>
      <c r="F802" s="5" t="s">
        <v>304</v>
      </c>
      <c r="G802" s="6" t="s">
        <v>112</v>
      </c>
      <c r="H802" s="5" t="s">
        <v>70</v>
      </c>
      <c r="I802" s="5" t="s">
        <v>24</v>
      </c>
      <c r="J802" s="5" t="s">
        <v>322</v>
      </c>
      <c r="K802" s="1" t="s">
        <v>323</v>
      </c>
      <c r="L802" s="1">
        <v>1</v>
      </c>
      <c r="M802" s="19" t="s">
        <v>130</v>
      </c>
    </row>
    <row r="803" spans="1:13">
      <c r="A803" s="58">
        <v>45866</v>
      </c>
      <c r="B803" s="59">
        <v>0.46180555555555558</v>
      </c>
      <c r="C803" s="59">
        <v>0.47349537037037037</v>
      </c>
      <c r="D803" s="59">
        <v>1.1689814814814814E-2</v>
      </c>
      <c r="E803" s="5" t="s">
        <v>118</v>
      </c>
      <c r="F803" s="5" t="s">
        <v>301</v>
      </c>
      <c r="G803" s="6" t="s">
        <v>247</v>
      </c>
      <c r="H803" s="5" t="s">
        <v>321</v>
      </c>
      <c r="I803" s="5" t="s">
        <v>24</v>
      </c>
      <c r="J803" s="5" t="s">
        <v>320</v>
      </c>
      <c r="K803" s="1" t="s">
        <v>51</v>
      </c>
      <c r="L803" s="1">
        <v>2</v>
      </c>
      <c r="M803" s="19" t="s">
        <v>132</v>
      </c>
    </row>
    <row r="804" spans="1:13">
      <c r="A804" s="58">
        <v>45874</v>
      </c>
      <c r="B804" s="59">
        <v>0.35416666666666669</v>
      </c>
      <c r="C804" s="59">
        <v>0.36498842592592595</v>
      </c>
      <c r="D804" s="59">
        <v>1.0821759259259258E-2</v>
      </c>
      <c r="E804" s="5" t="s">
        <v>340</v>
      </c>
      <c r="F804" s="5" t="s">
        <v>310</v>
      </c>
      <c r="G804" s="6" t="s">
        <v>9</v>
      </c>
      <c r="H804" s="5" t="s">
        <v>324</v>
      </c>
      <c r="I804" s="5" t="s">
        <v>10</v>
      </c>
      <c r="J804" s="5" t="s">
        <v>325</v>
      </c>
      <c r="K804" s="1" t="s">
        <v>56</v>
      </c>
      <c r="L804" s="1">
        <v>4</v>
      </c>
      <c r="M804" s="19" t="s">
        <v>132</v>
      </c>
    </row>
    <row r="805" spans="1:13">
      <c r="A805" s="58">
        <v>45881</v>
      </c>
      <c r="B805" s="59">
        <v>0.52777777777777779</v>
      </c>
      <c r="C805" s="59">
        <v>0.53767361111111112</v>
      </c>
      <c r="D805" s="59">
        <v>9.8958333333333329E-3</v>
      </c>
      <c r="E805" s="5" t="s">
        <v>111</v>
      </c>
      <c r="F805" s="5" t="s">
        <v>301</v>
      </c>
      <c r="G805" s="6" t="s">
        <v>26</v>
      </c>
      <c r="H805" s="5" t="s">
        <v>316</v>
      </c>
      <c r="I805" s="5" t="s">
        <v>24</v>
      </c>
      <c r="J805" s="5" t="s">
        <v>326</v>
      </c>
      <c r="K805" s="1" t="s">
        <v>114</v>
      </c>
      <c r="L805" s="1">
        <v>1</v>
      </c>
      <c r="M805" s="19" t="s">
        <v>135</v>
      </c>
    </row>
    <row r="806" spans="1:13">
      <c r="A806" s="58">
        <v>45887</v>
      </c>
      <c r="B806" s="59">
        <v>0.38541666666666669</v>
      </c>
      <c r="C806" s="59">
        <v>0.39490740740740743</v>
      </c>
      <c r="D806" s="59">
        <v>9.4907407407407406E-3</v>
      </c>
      <c r="E806" s="5" t="s">
        <v>341</v>
      </c>
      <c r="F806" s="5" t="s">
        <v>312</v>
      </c>
      <c r="G806" s="6" t="s">
        <v>45</v>
      </c>
      <c r="H806" s="5" t="s">
        <v>318</v>
      </c>
      <c r="I806" s="5" t="s">
        <v>24</v>
      </c>
      <c r="J806" s="5" t="s">
        <v>342</v>
      </c>
      <c r="K806" s="1" t="s">
        <v>137</v>
      </c>
      <c r="L806" s="1">
        <v>3</v>
      </c>
      <c r="M806" s="19" t="s">
        <v>138</v>
      </c>
    </row>
    <row r="807" spans="1:13">
      <c r="A807" s="58">
        <v>45895</v>
      </c>
      <c r="B807" s="59">
        <v>0.44097222222222221</v>
      </c>
      <c r="C807" s="59">
        <v>0.45023148148148145</v>
      </c>
      <c r="D807" s="59">
        <v>9.2592592592592587E-3</v>
      </c>
      <c r="E807" s="5" t="s">
        <v>288</v>
      </c>
      <c r="F807" s="5" t="s">
        <v>301</v>
      </c>
      <c r="G807" s="6" t="s">
        <v>343</v>
      </c>
      <c r="H807" s="5" t="s">
        <v>70</v>
      </c>
      <c r="I807" s="5" t="s">
        <v>24</v>
      </c>
      <c r="J807" s="5" t="s">
        <v>329</v>
      </c>
      <c r="K807" s="1" t="s">
        <v>17</v>
      </c>
      <c r="L807" s="1">
        <v>2</v>
      </c>
      <c r="M807" s="19" t="s">
        <v>148</v>
      </c>
    </row>
    <row r="808" spans="1:13">
      <c r="A808" s="58">
        <v>45904</v>
      </c>
      <c r="B808" s="59">
        <v>0.49305555555555558</v>
      </c>
      <c r="C808" s="59">
        <v>0.50451388888888893</v>
      </c>
      <c r="D808" s="59">
        <v>1.1458333333333333E-2</v>
      </c>
      <c r="E808" s="5" t="s">
        <v>289</v>
      </c>
      <c r="F808" s="5" t="s">
        <v>312</v>
      </c>
      <c r="G808" s="6" t="s">
        <v>344</v>
      </c>
      <c r="H808" s="5" t="s">
        <v>321</v>
      </c>
      <c r="I808" s="5" t="s">
        <v>24</v>
      </c>
      <c r="J808" s="5" t="s">
        <v>331</v>
      </c>
      <c r="K808" s="1" t="s">
        <v>123</v>
      </c>
      <c r="L808" s="1">
        <v>1</v>
      </c>
      <c r="M808" s="19" t="s">
        <v>151</v>
      </c>
    </row>
    <row r="809" spans="1:13">
      <c r="A809" s="58">
        <v>45911</v>
      </c>
      <c r="B809" s="59">
        <v>0.35069444444444442</v>
      </c>
      <c r="C809" s="59">
        <v>0.36093750000000002</v>
      </c>
      <c r="D809" s="59">
        <v>1.0243055555555556E-2</v>
      </c>
      <c r="E809" s="5" t="s">
        <v>290</v>
      </c>
      <c r="F809" s="5" t="s">
        <v>306</v>
      </c>
      <c r="G809" s="6" t="s">
        <v>139</v>
      </c>
      <c r="H809" s="5" t="s">
        <v>316</v>
      </c>
      <c r="I809" s="5" t="s">
        <v>24</v>
      </c>
      <c r="J809" s="5" t="s">
        <v>328</v>
      </c>
      <c r="K809" s="1" t="s">
        <v>51</v>
      </c>
      <c r="L809" s="1">
        <v>4</v>
      </c>
      <c r="M809" s="19" t="s">
        <v>151</v>
      </c>
    </row>
    <row r="810" spans="1:13">
      <c r="A810" s="58">
        <v>45919</v>
      </c>
      <c r="B810" s="59">
        <v>0.54166666666666663</v>
      </c>
      <c r="C810" s="59">
        <v>0.5502893518518519</v>
      </c>
      <c r="D810" s="59">
        <v>8.6226851851851846E-3</v>
      </c>
      <c r="E810" s="5" t="s">
        <v>282</v>
      </c>
      <c r="F810" s="5" t="s">
        <v>302</v>
      </c>
      <c r="G810" s="6" t="s">
        <v>26</v>
      </c>
      <c r="H810" s="5" t="s">
        <v>318</v>
      </c>
      <c r="I810" s="5" t="s">
        <v>24</v>
      </c>
      <c r="J810" s="5" t="s">
        <v>345</v>
      </c>
      <c r="K810" s="1" t="s">
        <v>137</v>
      </c>
      <c r="L810" s="1">
        <v>2</v>
      </c>
      <c r="M810" s="27" t="s">
        <v>153</v>
      </c>
    </row>
    <row r="811" spans="1:13">
      <c r="A811" s="58">
        <v>45847</v>
      </c>
      <c r="B811" s="59">
        <v>0.40277777777777779</v>
      </c>
      <c r="C811" s="59">
        <v>0.41354166666666664</v>
      </c>
      <c r="D811" s="59">
        <v>1.0763888888888889E-2</v>
      </c>
      <c r="E811" s="5" t="s">
        <v>218</v>
      </c>
      <c r="F811" s="5" t="s">
        <v>304</v>
      </c>
      <c r="G811" s="6" t="s">
        <v>45</v>
      </c>
      <c r="H811" s="5" t="s">
        <v>70</v>
      </c>
      <c r="I811" s="5" t="s">
        <v>24</v>
      </c>
      <c r="J811" s="5" t="s">
        <v>319</v>
      </c>
      <c r="K811" s="1" t="s">
        <v>9</v>
      </c>
      <c r="L811" s="1">
        <v>1</v>
      </c>
      <c r="M811" s="19" t="s">
        <v>130</v>
      </c>
    </row>
    <row r="812" spans="1:13">
      <c r="A812" s="58">
        <v>45855</v>
      </c>
      <c r="B812" s="59">
        <v>0.4548611111111111</v>
      </c>
      <c r="C812" s="59">
        <v>0.46342592592592591</v>
      </c>
      <c r="D812" s="59">
        <v>8.564814814814815E-3</v>
      </c>
      <c r="E812" s="5" t="s">
        <v>281</v>
      </c>
      <c r="F812" s="5" t="s">
        <v>311</v>
      </c>
      <c r="G812" s="6" t="s">
        <v>97</v>
      </c>
      <c r="H812" s="5" t="s">
        <v>324</v>
      </c>
      <c r="I812" s="5" t="s">
        <v>24</v>
      </c>
      <c r="J812" s="5" t="s">
        <v>336</v>
      </c>
      <c r="K812" s="1" t="s">
        <v>47</v>
      </c>
      <c r="L812" s="1">
        <v>3</v>
      </c>
      <c r="M812" s="19" t="s">
        <v>132</v>
      </c>
    </row>
    <row r="813" spans="1:13">
      <c r="A813" s="58">
        <v>45863</v>
      </c>
      <c r="B813" s="59">
        <v>0.47916666666666669</v>
      </c>
      <c r="C813" s="59">
        <v>0.49085648148148148</v>
      </c>
      <c r="D813" s="59">
        <v>1.1689814814814814E-2</v>
      </c>
      <c r="E813" s="5" t="s">
        <v>346</v>
      </c>
      <c r="F813" s="5" t="s">
        <v>302</v>
      </c>
      <c r="G813" s="6" t="s">
        <v>49</v>
      </c>
      <c r="H813" s="5" t="s">
        <v>321</v>
      </c>
      <c r="I813" s="5" t="s">
        <v>10</v>
      </c>
      <c r="J813" s="5" t="s">
        <v>347</v>
      </c>
      <c r="K813" s="1" t="s">
        <v>114</v>
      </c>
      <c r="L813" s="1">
        <v>4</v>
      </c>
      <c r="M813" s="19" t="s">
        <v>132</v>
      </c>
    </row>
    <row r="814" spans="1:13">
      <c r="A814" s="58">
        <v>45868</v>
      </c>
      <c r="B814" s="59">
        <v>0.34027777777777779</v>
      </c>
      <c r="C814" s="59">
        <v>0.34832175925925923</v>
      </c>
      <c r="D814" s="59">
        <v>8.0439814814814818E-3</v>
      </c>
      <c r="E814" s="5" t="s">
        <v>348</v>
      </c>
      <c r="F814" s="5" t="s">
        <v>303</v>
      </c>
      <c r="G814" s="6" t="s">
        <v>330</v>
      </c>
      <c r="H814" s="5" t="s">
        <v>316</v>
      </c>
      <c r="I814" s="5" t="s">
        <v>24</v>
      </c>
      <c r="J814" s="5" t="s">
        <v>338</v>
      </c>
      <c r="K814" s="1" t="s">
        <v>123</v>
      </c>
      <c r="L814" s="1">
        <v>2</v>
      </c>
      <c r="M814" s="19" t="s">
        <v>135</v>
      </c>
    </row>
    <row r="815" spans="1:13">
      <c r="A815" s="58">
        <v>45870</v>
      </c>
      <c r="B815" s="59">
        <v>0.51041666666666663</v>
      </c>
      <c r="C815" s="59">
        <v>0.52129629629629626</v>
      </c>
      <c r="D815" s="59">
        <v>1.087962962962963E-2</v>
      </c>
      <c r="E815" s="5" t="s">
        <v>213</v>
      </c>
      <c r="F815" s="5" t="s">
        <v>301</v>
      </c>
      <c r="G815" s="6" t="s">
        <v>112</v>
      </c>
      <c r="H815" s="5" t="s">
        <v>318</v>
      </c>
      <c r="I815" s="5" t="s">
        <v>24</v>
      </c>
      <c r="J815" s="5" t="s">
        <v>349</v>
      </c>
      <c r="K815" s="1" t="s">
        <v>261</v>
      </c>
      <c r="L815" s="1">
        <v>1</v>
      </c>
      <c r="M815" s="19" t="s">
        <v>138</v>
      </c>
    </row>
    <row r="816" spans="1:13">
      <c r="A816" s="58">
        <v>45878</v>
      </c>
      <c r="B816" s="59">
        <v>0.3923611111111111</v>
      </c>
      <c r="C816" s="59">
        <v>0.40156249999999999</v>
      </c>
      <c r="D816" s="59">
        <v>9.2013888888888892E-3</v>
      </c>
      <c r="E816" s="5" t="s">
        <v>350</v>
      </c>
      <c r="F816" s="5" t="s">
        <v>313</v>
      </c>
      <c r="G816" s="6" t="s">
        <v>26</v>
      </c>
      <c r="H816" s="5" t="s">
        <v>70</v>
      </c>
      <c r="I816" s="5" t="s">
        <v>24</v>
      </c>
      <c r="J816" s="5" t="s">
        <v>322</v>
      </c>
      <c r="K816" s="1" t="s">
        <v>323</v>
      </c>
      <c r="L816" s="1">
        <v>3</v>
      </c>
      <c r="M816" s="19" t="s">
        <v>148</v>
      </c>
    </row>
    <row r="817" spans="1:13">
      <c r="A817" s="58">
        <v>45885</v>
      </c>
      <c r="B817" s="59">
        <v>0.44444444444444442</v>
      </c>
      <c r="C817" s="59">
        <v>0.45405092592592594</v>
      </c>
      <c r="D817" s="59">
        <v>9.6064814814814815E-3</v>
      </c>
      <c r="E817" s="5" t="s">
        <v>121</v>
      </c>
      <c r="F817" s="5" t="s">
        <v>301</v>
      </c>
      <c r="G817" s="6" t="s">
        <v>45</v>
      </c>
      <c r="H817" s="5" t="s">
        <v>321</v>
      </c>
      <c r="I817" s="5" t="s">
        <v>24</v>
      </c>
      <c r="J817" s="5" t="s">
        <v>320</v>
      </c>
      <c r="K817" s="1" t="s">
        <v>51</v>
      </c>
      <c r="L817" s="1">
        <v>2</v>
      </c>
      <c r="M817" s="19" t="s">
        <v>151</v>
      </c>
    </row>
    <row r="818" spans="1:13">
      <c r="A818" s="58">
        <v>45892</v>
      </c>
      <c r="B818" s="59">
        <v>0.46875</v>
      </c>
      <c r="C818" s="59">
        <v>0.48009259259259257</v>
      </c>
      <c r="D818" s="59">
        <v>1.1342592592592593E-2</v>
      </c>
      <c r="E818" s="5" t="s">
        <v>159</v>
      </c>
      <c r="F818" s="5" t="s">
        <v>313</v>
      </c>
      <c r="G818" s="6" t="s">
        <v>63</v>
      </c>
      <c r="H818" s="5" t="s">
        <v>316</v>
      </c>
      <c r="I818" s="5" t="s">
        <v>24</v>
      </c>
      <c r="J818" s="5" t="s">
        <v>325</v>
      </c>
      <c r="K818" s="1" t="s">
        <v>56</v>
      </c>
      <c r="L818" s="1">
        <v>4</v>
      </c>
      <c r="M818" s="19" t="s">
        <v>151</v>
      </c>
    </row>
    <row r="819" spans="1:13">
      <c r="A819" s="58">
        <v>45901</v>
      </c>
      <c r="B819" s="59">
        <v>0.36805555555555558</v>
      </c>
      <c r="C819" s="59">
        <v>0.37812499999999999</v>
      </c>
      <c r="D819" s="59">
        <v>1.0069444444444445E-2</v>
      </c>
      <c r="E819" s="5" t="s">
        <v>149</v>
      </c>
      <c r="F819" s="5" t="s">
        <v>302</v>
      </c>
      <c r="G819" s="6" t="s">
        <v>194</v>
      </c>
      <c r="H819" s="5" t="s">
        <v>324</v>
      </c>
      <c r="I819" s="5" t="s">
        <v>10</v>
      </c>
      <c r="J819" s="5" t="s">
        <v>326</v>
      </c>
      <c r="K819" s="1" t="s">
        <v>114</v>
      </c>
      <c r="L819" s="1">
        <v>1</v>
      </c>
      <c r="M819" s="27" t="s">
        <v>153</v>
      </c>
    </row>
    <row r="820" spans="1:13">
      <c r="A820" s="58">
        <v>45908</v>
      </c>
      <c r="B820" s="59">
        <v>0.55555555555555558</v>
      </c>
      <c r="C820" s="59">
        <v>0.56510416666666663</v>
      </c>
      <c r="D820" s="59">
        <v>9.5486111111111119E-3</v>
      </c>
      <c r="E820" s="5" t="s">
        <v>125</v>
      </c>
      <c r="F820" s="5" t="s">
        <v>302</v>
      </c>
      <c r="G820" s="6" t="s">
        <v>69</v>
      </c>
      <c r="H820" s="5" t="s">
        <v>318</v>
      </c>
      <c r="I820" s="5" t="s">
        <v>24</v>
      </c>
      <c r="J820" s="5" t="s">
        <v>351</v>
      </c>
      <c r="K820" s="1" t="s">
        <v>137</v>
      </c>
      <c r="L820" s="1">
        <v>3</v>
      </c>
      <c r="M820" s="19" t="s">
        <v>130</v>
      </c>
    </row>
    <row r="821" spans="1:13">
      <c r="A821" s="58">
        <v>45915</v>
      </c>
      <c r="B821" s="59">
        <v>0.37847222222222221</v>
      </c>
      <c r="C821" s="59">
        <v>0.39045138888888886</v>
      </c>
      <c r="D821" s="59">
        <v>1.1979166666666667E-2</v>
      </c>
      <c r="E821" s="5" t="s">
        <v>193</v>
      </c>
      <c r="F821" s="5" t="s">
        <v>304</v>
      </c>
      <c r="G821" s="6" t="s">
        <v>334</v>
      </c>
      <c r="H821" s="5" t="s">
        <v>70</v>
      </c>
      <c r="I821" s="5" t="s">
        <v>24</v>
      </c>
      <c r="J821" s="5" t="s">
        <v>329</v>
      </c>
      <c r="K821" s="1" t="s">
        <v>17</v>
      </c>
      <c r="L821" s="1">
        <v>2</v>
      </c>
      <c r="M821" s="19" t="s">
        <v>132</v>
      </c>
    </row>
    <row r="822" spans="1:13">
      <c r="A822" s="58">
        <v>45922</v>
      </c>
      <c r="B822" s="59">
        <v>0.43402777777777779</v>
      </c>
      <c r="C822" s="59">
        <v>0.44293981481481481</v>
      </c>
      <c r="D822" s="59">
        <v>8.9120370370370378E-3</v>
      </c>
      <c r="E822" s="5" t="s">
        <v>204</v>
      </c>
      <c r="F822" s="5" t="s">
        <v>306</v>
      </c>
      <c r="G822" s="6" t="s">
        <v>335</v>
      </c>
      <c r="H822" s="5" t="s">
        <v>321</v>
      </c>
      <c r="I822" s="5" t="s">
        <v>24</v>
      </c>
      <c r="J822" s="5" t="s">
        <v>331</v>
      </c>
      <c r="K822" s="1" t="s">
        <v>123</v>
      </c>
      <c r="L822" s="1">
        <v>1</v>
      </c>
      <c r="M822" s="19" t="s">
        <v>132</v>
      </c>
    </row>
    <row r="823" spans="1:13">
      <c r="A823" s="58">
        <v>45928</v>
      </c>
      <c r="B823" s="59">
        <v>0.4861111111111111</v>
      </c>
      <c r="C823" s="59">
        <v>0.49606481481481479</v>
      </c>
      <c r="D823" s="59">
        <v>9.9537037037037042E-3</v>
      </c>
      <c r="E823" s="5" t="s">
        <v>146</v>
      </c>
      <c r="F823" s="5" t="s">
        <v>302</v>
      </c>
      <c r="G823" s="6" t="s">
        <v>9</v>
      </c>
      <c r="H823" s="5" t="s">
        <v>316</v>
      </c>
      <c r="I823" s="5" t="s">
        <v>24</v>
      </c>
      <c r="J823" s="5" t="s">
        <v>328</v>
      </c>
      <c r="K823" s="1" t="s">
        <v>51</v>
      </c>
      <c r="L823" s="1">
        <v>4</v>
      </c>
      <c r="M823" s="19" t="s">
        <v>135</v>
      </c>
    </row>
    <row r="824" spans="1:13">
      <c r="A824" s="58">
        <v>45841</v>
      </c>
      <c r="B824" s="59">
        <v>0.3576388888888889</v>
      </c>
      <c r="C824" s="59">
        <v>0.36765046296296294</v>
      </c>
      <c r="D824" s="59">
        <v>1.0011574074074074E-2</v>
      </c>
      <c r="E824" s="5" t="s">
        <v>156</v>
      </c>
      <c r="F824" s="5" t="s">
        <v>305</v>
      </c>
      <c r="G824" s="6" t="s">
        <v>26</v>
      </c>
      <c r="H824" s="5" t="s">
        <v>318</v>
      </c>
      <c r="I824" s="5" t="s">
        <v>24</v>
      </c>
      <c r="J824" s="5" t="s">
        <v>352</v>
      </c>
      <c r="K824" s="1" t="s">
        <v>137</v>
      </c>
      <c r="L824" s="1">
        <v>2</v>
      </c>
      <c r="M824" s="19" t="s">
        <v>138</v>
      </c>
    </row>
    <row r="825" spans="1:13">
      <c r="A825" s="58">
        <v>45849</v>
      </c>
      <c r="B825" s="59">
        <v>0.53472222222222221</v>
      </c>
      <c r="C825" s="59">
        <v>0.54421296296296295</v>
      </c>
      <c r="D825" s="59">
        <v>9.4907407407407406E-3</v>
      </c>
      <c r="E825" s="5" t="s">
        <v>209</v>
      </c>
      <c r="F825" s="5" t="s">
        <v>303</v>
      </c>
      <c r="G825" s="6" t="s">
        <v>45</v>
      </c>
      <c r="H825" s="5" t="s">
        <v>70</v>
      </c>
      <c r="I825" s="5" t="s">
        <v>24</v>
      </c>
      <c r="J825" s="5" t="s">
        <v>319</v>
      </c>
      <c r="K825" s="1" t="s">
        <v>9</v>
      </c>
      <c r="L825" s="1">
        <v>1</v>
      </c>
      <c r="M825" s="19" t="s">
        <v>148</v>
      </c>
    </row>
    <row r="826" spans="1:13">
      <c r="A826" s="58">
        <v>45857</v>
      </c>
      <c r="B826" s="59">
        <v>0.3888888888888889</v>
      </c>
      <c r="C826" s="59">
        <v>0.39947916666666666</v>
      </c>
      <c r="D826" s="59">
        <v>1.0590277777777778E-2</v>
      </c>
      <c r="E826" s="5" t="s">
        <v>222</v>
      </c>
      <c r="F826" s="5" t="s">
        <v>309</v>
      </c>
      <c r="G826" s="6" t="s">
        <v>139</v>
      </c>
      <c r="H826" s="5" t="s">
        <v>324</v>
      </c>
      <c r="I826" s="5" t="s">
        <v>24</v>
      </c>
      <c r="J826" s="5" t="s">
        <v>336</v>
      </c>
      <c r="K826" s="1" t="s">
        <v>102</v>
      </c>
      <c r="L826" s="1">
        <v>3</v>
      </c>
      <c r="M826" s="19" t="s">
        <v>151</v>
      </c>
    </row>
    <row r="827" spans="1:13">
      <c r="A827" s="58">
        <v>45864</v>
      </c>
      <c r="B827" s="59">
        <v>0.4236111111111111</v>
      </c>
      <c r="C827" s="59">
        <v>0.43159722222222224</v>
      </c>
      <c r="D827" s="59">
        <v>7.9861111111111105E-3</v>
      </c>
      <c r="E827" s="5" t="s">
        <v>212</v>
      </c>
      <c r="F827" s="5" t="s">
        <v>308</v>
      </c>
      <c r="G827" s="6" t="s">
        <v>78</v>
      </c>
      <c r="H827" s="5" t="s">
        <v>321</v>
      </c>
      <c r="I827" s="5" t="s">
        <v>10</v>
      </c>
      <c r="J827" s="5" t="s">
        <v>337</v>
      </c>
      <c r="K827" s="1" t="s">
        <v>114</v>
      </c>
      <c r="L827" s="1">
        <v>4</v>
      </c>
      <c r="M827" s="19" t="s">
        <v>151</v>
      </c>
    </row>
    <row r="828" spans="1:13">
      <c r="A828" s="58">
        <v>45871</v>
      </c>
      <c r="B828" s="59">
        <v>0.47569444444444442</v>
      </c>
      <c r="C828" s="59">
        <v>0.48802083333333335</v>
      </c>
      <c r="D828" s="59">
        <v>1.2326388888888888E-2</v>
      </c>
      <c r="E828" s="5" t="s">
        <v>333</v>
      </c>
      <c r="F828" s="5" t="s">
        <v>313</v>
      </c>
      <c r="G828" s="6" t="s">
        <v>343</v>
      </c>
      <c r="H828" s="5" t="s">
        <v>316</v>
      </c>
      <c r="I828" s="5" t="s">
        <v>24</v>
      </c>
      <c r="J828" s="5" t="s">
        <v>338</v>
      </c>
      <c r="K828" s="1" t="s">
        <v>123</v>
      </c>
      <c r="L828" s="1">
        <v>2</v>
      </c>
      <c r="M828" s="27" t="s">
        <v>153</v>
      </c>
    </row>
    <row r="829" spans="1:13">
      <c r="A829" s="58">
        <v>45879</v>
      </c>
      <c r="B829" s="59">
        <v>0.34375</v>
      </c>
      <c r="C829" s="59">
        <v>0.35162037037037036</v>
      </c>
      <c r="D829" s="59">
        <v>7.8703703703703696E-3</v>
      </c>
      <c r="E829" s="5" t="s">
        <v>287</v>
      </c>
      <c r="F829" s="5" t="s">
        <v>313</v>
      </c>
      <c r="G829" s="6" t="s">
        <v>97</v>
      </c>
      <c r="H829" s="5" t="s">
        <v>318</v>
      </c>
      <c r="I829" s="5" t="s">
        <v>24</v>
      </c>
      <c r="J829" s="5" t="s">
        <v>353</v>
      </c>
      <c r="K829" s="1" t="s">
        <v>261</v>
      </c>
      <c r="L829" s="1">
        <v>1</v>
      </c>
      <c r="M829" s="19" t="s">
        <v>130</v>
      </c>
    </row>
    <row r="830" spans="1:13">
      <c r="A830" s="58">
        <v>45886</v>
      </c>
      <c r="B830" s="59">
        <v>0.5625</v>
      </c>
      <c r="C830" s="59">
        <v>0.57216435185185188</v>
      </c>
      <c r="D830" s="59">
        <v>9.6643518518518511E-3</v>
      </c>
      <c r="E830" s="5" t="s">
        <v>128</v>
      </c>
      <c r="F830" s="5" t="s">
        <v>301</v>
      </c>
      <c r="G830" s="6" t="s">
        <v>49</v>
      </c>
      <c r="H830" s="5" t="s">
        <v>70</v>
      </c>
      <c r="I830" s="5" t="s">
        <v>24</v>
      </c>
      <c r="J830" s="5" t="s">
        <v>322</v>
      </c>
      <c r="K830" s="1" t="s">
        <v>323</v>
      </c>
      <c r="L830" s="1">
        <v>3</v>
      </c>
      <c r="M830" s="19" t="s">
        <v>132</v>
      </c>
    </row>
    <row r="831" spans="1:13">
      <c r="A831" s="58">
        <v>45893</v>
      </c>
      <c r="B831" s="59">
        <v>0.39930555555555558</v>
      </c>
      <c r="C831" s="59">
        <v>0.41087962962962965</v>
      </c>
      <c r="D831" s="59">
        <v>1.1574074074074073E-2</v>
      </c>
      <c r="E831" s="5" t="s">
        <v>170</v>
      </c>
      <c r="F831" s="5" t="s">
        <v>302</v>
      </c>
      <c r="G831" s="6" t="s">
        <v>330</v>
      </c>
      <c r="H831" s="5" t="s">
        <v>321</v>
      </c>
      <c r="I831" s="5" t="s">
        <v>24</v>
      </c>
      <c r="J831" s="5" t="s">
        <v>320</v>
      </c>
      <c r="K831" s="1" t="s">
        <v>51</v>
      </c>
      <c r="L831" s="1">
        <v>2</v>
      </c>
      <c r="M831" s="19" t="s">
        <v>132</v>
      </c>
    </row>
    <row r="832" spans="1:13">
      <c r="A832" s="58">
        <v>45903</v>
      </c>
      <c r="B832" s="59">
        <v>0.4513888888888889</v>
      </c>
      <c r="C832" s="59">
        <v>0.46001157407407406</v>
      </c>
      <c r="D832" s="59">
        <v>8.6226851851851846E-3</v>
      </c>
      <c r="E832" s="5" t="s">
        <v>133</v>
      </c>
      <c r="F832" s="5" t="s">
        <v>301</v>
      </c>
      <c r="G832" s="6" t="s">
        <v>26</v>
      </c>
      <c r="H832" s="5" t="s">
        <v>316</v>
      </c>
      <c r="I832" s="5" t="s">
        <v>24</v>
      </c>
      <c r="J832" s="5" t="s">
        <v>325</v>
      </c>
      <c r="K832" s="1" t="s">
        <v>56</v>
      </c>
      <c r="L832" s="1">
        <v>4</v>
      </c>
      <c r="M832" s="19" t="s">
        <v>135</v>
      </c>
    </row>
    <row r="833" spans="1:13">
      <c r="A833" s="58">
        <v>45909</v>
      </c>
      <c r="B833" s="59">
        <v>0.46180555555555558</v>
      </c>
      <c r="C833" s="59">
        <v>0.47349537037037037</v>
      </c>
      <c r="D833" s="59">
        <v>1.1689814814814814E-2</v>
      </c>
      <c r="E833" s="5" t="s">
        <v>207</v>
      </c>
      <c r="F833" s="5" t="s">
        <v>304</v>
      </c>
      <c r="G833" s="6" t="s">
        <v>45</v>
      </c>
      <c r="H833" s="5" t="s">
        <v>324</v>
      </c>
      <c r="I833" s="5" t="s">
        <v>10</v>
      </c>
      <c r="J833" s="5" t="s">
        <v>326</v>
      </c>
      <c r="K833" s="1" t="s">
        <v>114</v>
      </c>
      <c r="L833" s="1">
        <v>1</v>
      </c>
      <c r="M833" s="19" t="s">
        <v>138</v>
      </c>
    </row>
    <row r="834" spans="1:13">
      <c r="A834" s="58">
        <v>45917</v>
      </c>
      <c r="B834" s="59">
        <v>0.3611111111111111</v>
      </c>
      <c r="C834" s="59">
        <v>0.37048611111111113</v>
      </c>
      <c r="D834" s="59">
        <v>9.3749999999999997E-3</v>
      </c>
      <c r="E834" s="5" t="s">
        <v>118</v>
      </c>
      <c r="F834" s="5" t="s">
        <v>301</v>
      </c>
      <c r="G834" s="6" t="s">
        <v>63</v>
      </c>
      <c r="H834" s="5" t="s">
        <v>318</v>
      </c>
      <c r="I834" s="5" t="s">
        <v>24</v>
      </c>
      <c r="J834" s="5" t="s">
        <v>354</v>
      </c>
      <c r="K834" s="1" t="s">
        <v>137</v>
      </c>
      <c r="L834" s="1">
        <v>3</v>
      </c>
      <c r="M834" s="19" t="s">
        <v>148</v>
      </c>
    </row>
    <row r="835" spans="1:13">
      <c r="A835" s="58">
        <v>45924</v>
      </c>
      <c r="B835" s="59">
        <v>0.51736111111111116</v>
      </c>
      <c r="C835" s="59">
        <v>0.52725694444444449</v>
      </c>
      <c r="D835" s="59">
        <v>9.8958333333333329E-3</v>
      </c>
      <c r="E835" s="5" t="s">
        <v>340</v>
      </c>
      <c r="F835" s="5" t="s">
        <v>310</v>
      </c>
      <c r="G835" s="6" t="s">
        <v>112</v>
      </c>
      <c r="H835" s="5" t="s">
        <v>70</v>
      </c>
      <c r="I835" s="5" t="s">
        <v>24</v>
      </c>
      <c r="J835" s="5" t="s">
        <v>329</v>
      </c>
      <c r="K835" s="1" t="s">
        <v>17</v>
      </c>
      <c r="L835" s="1">
        <v>2</v>
      </c>
      <c r="M835" s="19" t="s">
        <v>151</v>
      </c>
    </row>
    <row r="836" spans="1:13">
      <c r="A836" s="58">
        <v>45842</v>
      </c>
      <c r="B836" s="59">
        <v>0.375</v>
      </c>
      <c r="C836" s="59">
        <v>0.38587962962962963</v>
      </c>
      <c r="D836" s="59">
        <v>1.087962962962963E-2</v>
      </c>
      <c r="E836" s="5" t="s">
        <v>111</v>
      </c>
      <c r="F836" s="5" t="s">
        <v>301</v>
      </c>
      <c r="G836" s="6" t="s">
        <v>69</v>
      </c>
      <c r="H836" s="5" t="s">
        <v>321</v>
      </c>
      <c r="I836" s="5" t="s">
        <v>24</v>
      </c>
      <c r="J836" s="5" t="s">
        <v>331</v>
      </c>
      <c r="K836" s="1" t="s">
        <v>123</v>
      </c>
      <c r="L836" s="1">
        <v>1</v>
      </c>
      <c r="M836" s="19" t="s">
        <v>151</v>
      </c>
    </row>
    <row r="837" spans="1:13">
      <c r="A837" s="58">
        <v>45851</v>
      </c>
      <c r="B837" s="59">
        <v>0.4375</v>
      </c>
      <c r="C837" s="59">
        <v>0.44780092592592591</v>
      </c>
      <c r="D837" s="59">
        <v>1.0300925925925925E-2</v>
      </c>
      <c r="E837" s="5" t="s">
        <v>341</v>
      </c>
      <c r="F837" s="5" t="s">
        <v>312</v>
      </c>
      <c r="G837" s="6" t="s">
        <v>194</v>
      </c>
      <c r="H837" s="5" t="s">
        <v>316</v>
      </c>
      <c r="I837" s="5" t="s">
        <v>24</v>
      </c>
      <c r="J837" s="5" t="s">
        <v>328</v>
      </c>
      <c r="K837" s="1" t="s">
        <v>51</v>
      </c>
      <c r="L837" s="1">
        <v>4</v>
      </c>
      <c r="M837" s="27" t="s">
        <v>153</v>
      </c>
    </row>
    <row r="838" spans="1:13">
      <c r="A838" s="58">
        <v>45859</v>
      </c>
      <c r="B838" s="59">
        <v>0.48958333333333331</v>
      </c>
      <c r="C838" s="59">
        <v>0.49884259259259262</v>
      </c>
      <c r="D838" s="59">
        <v>9.2592592592592587E-3</v>
      </c>
      <c r="E838" s="5" t="s">
        <v>288</v>
      </c>
      <c r="F838" s="5" t="s">
        <v>301</v>
      </c>
      <c r="G838" s="6" t="s">
        <v>334</v>
      </c>
      <c r="H838" s="5" t="s">
        <v>318</v>
      </c>
      <c r="I838" s="5" t="s">
        <v>24</v>
      </c>
      <c r="J838" s="5" t="s">
        <v>355</v>
      </c>
      <c r="K838" s="1" t="s">
        <v>137</v>
      </c>
      <c r="L838" s="1">
        <v>2</v>
      </c>
      <c r="M838" s="19" t="s">
        <v>130</v>
      </c>
    </row>
    <row r="839" spans="1:13">
      <c r="A839" s="58">
        <v>45865</v>
      </c>
      <c r="B839" s="59">
        <v>0.34722222222222221</v>
      </c>
      <c r="C839" s="59">
        <v>0.35920138888888886</v>
      </c>
      <c r="D839" s="59">
        <v>1.1979166666666667E-2</v>
      </c>
      <c r="E839" s="5" t="s">
        <v>289</v>
      </c>
      <c r="F839" s="5" t="s">
        <v>312</v>
      </c>
      <c r="G839" s="6" t="s">
        <v>139</v>
      </c>
      <c r="H839" s="5" t="s">
        <v>70</v>
      </c>
      <c r="I839" s="5" t="s">
        <v>24</v>
      </c>
      <c r="J839" s="5" t="s">
        <v>319</v>
      </c>
      <c r="K839" s="1" t="s">
        <v>9</v>
      </c>
      <c r="L839" s="1">
        <v>1</v>
      </c>
      <c r="M839" s="19" t="s">
        <v>132</v>
      </c>
    </row>
    <row r="840" spans="1:13">
      <c r="A840" s="58">
        <v>45873</v>
      </c>
      <c r="B840" s="59">
        <v>0.53819444444444442</v>
      </c>
      <c r="C840" s="59">
        <v>0.546875</v>
      </c>
      <c r="D840" s="59">
        <v>8.6805555555555559E-3</v>
      </c>
      <c r="E840" s="5" t="s">
        <v>290</v>
      </c>
      <c r="F840" s="5" t="s">
        <v>306</v>
      </c>
      <c r="G840" s="6" t="s">
        <v>344</v>
      </c>
      <c r="H840" s="5" t="s">
        <v>324</v>
      </c>
      <c r="I840" s="5" t="s">
        <v>24</v>
      </c>
      <c r="J840" s="5" t="s">
        <v>336</v>
      </c>
      <c r="K840" s="1" t="s">
        <v>47</v>
      </c>
      <c r="L840" s="1">
        <v>3</v>
      </c>
      <c r="M840" s="19" t="s">
        <v>132</v>
      </c>
    </row>
    <row r="841" spans="1:13">
      <c r="A841" s="58">
        <v>45880</v>
      </c>
      <c r="B841" s="59">
        <v>0.38194444444444442</v>
      </c>
      <c r="C841" s="59">
        <v>0.39357638888888891</v>
      </c>
      <c r="D841" s="59">
        <v>1.1631944444444445E-2</v>
      </c>
      <c r="E841" s="5" t="s">
        <v>282</v>
      </c>
      <c r="F841" s="5" t="s">
        <v>302</v>
      </c>
      <c r="G841" s="6" t="s">
        <v>45</v>
      </c>
      <c r="H841" s="5" t="s">
        <v>321</v>
      </c>
      <c r="I841" s="5" t="s">
        <v>10</v>
      </c>
      <c r="J841" s="5" t="s">
        <v>347</v>
      </c>
      <c r="K841" s="1" t="s">
        <v>114</v>
      </c>
      <c r="L841" s="1">
        <v>4</v>
      </c>
      <c r="M841" s="19" t="s">
        <v>135</v>
      </c>
    </row>
    <row r="842" spans="1:13">
      <c r="A842" s="58">
        <v>45888</v>
      </c>
      <c r="B842" s="59">
        <v>0.43402777777777779</v>
      </c>
      <c r="C842" s="59">
        <v>0.44189814814814815</v>
      </c>
      <c r="D842" s="59">
        <v>7.8703703703703696E-3</v>
      </c>
      <c r="E842" s="5" t="s">
        <v>218</v>
      </c>
      <c r="F842" s="5" t="s">
        <v>304</v>
      </c>
      <c r="G842" s="6" t="s">
        <v>335</v>
      </c>
      <c r="H842" s="5" t="s">
        <v>316</v>
      </c>
      <c r="I842" s="5" t="s">
        <v>24</v>
      </c>
      <c r="J842" s="5" t="s">
        <v>338</v>
      </c>
      <c r="K842" s="1" t="s">
        <v>123</v>
      </c>
      <c r="L842" s="1">
        <v>2</v>
      </c>
      <c r="M842" s="19" t="s">
        <v>138</v>
      </c>
    </row>
    <row r="843" spans="1:13">
      <c r="A843" s="58">
        <v>45896</v>
      </c>
      <c r="B843" s="59">
        <v>0.4861111111111111</v>
      </c>
      <c r="C843" s="59">
        <v>0.49438657407407405</v>
      </c>
      <c r="D843" s="59">
        <v>8.2754629629629636E-3</v>
      </c>
      <c r="E843" s="5" t="s">
        <v>281</v>
      </c>
      <c r="F843" s="5" t="s">
        <v>311</v>
      </c>
      <c r="G843" s="6" t="s">
        <v>9</v>
      </c>
      <c r="H843" s="5" t="s">
        <v>318</v>
      </c>
      <c r="I843" s="5" t="s">
        <v>24</v>
      </c>
      <c r="J843" s="5" t="s">
        <v>356</v>
      </c>
      <c r="K843" s="1" t="s">
        <v>261</v>
      </c>
      <c r="L843" s="1">
        <v>1</v>
      </c>
      <c r="M843" s="19" t="s">
        <v>148</v>
      </c>
    </row>
    <row r="844" spans="1:13">
      <c r="A844" s="58">
        <v>45905</v>
      </c>
      <c r="B844" s="59">
        <v>0.35416666666666669</v>
      </c>
      <c r="C844" s="59">
        <v>0.3664351851851852</v>
      </c>
      <c r="D844" s="59">
        <v>1.2268518518518519E-2</v>
      </c>
      <c r="E844" s="5" t="s">
        <v>346</v>
      </c>
      <c r="F844" s="5" t="s">
        <v>302</v>
      </c>
      <c r="G844" s="6" t="s">
        <v>26</v>
      </c>
      <c r="H844" s="5" t="s">
        <v>70</v>
      </c>
      <c r="I844" s="5" t="s">
        <v>24</v>
      </c>
      <c r="J844" s="5" t="s">
        <v>322</v>
      </c>
      <c r="K844" s="1" t="s">
        <v>323</v>
      </c>
      <c r="L844" s="1">
        <v>3</v>
      </c>
      <c r="M844" s="19" t="s">
        <v>151</v>
      </c>
    </row>
    <row r="845" spans="1:13">
      <c r="A845" s="58">
        <v>45912</v>
      </c>
      <c r="B845" s="59">
        <v>0.55208333333333337</v>
      </c>
      <c r="C845" s="59">
        <v>0.5615162037037037</v>
      </c>
      <c r="D845" s="59">
        <v>9.432870370370371E-3</v>
      </c>
      <c r="E845" s="5" t="s">
        <v>348</v>
      </c>
      <c r="F845" s="5" t="s">
        <v>303</v>
      </c>
      <c r="G845" s="6" t="s">
        <v>45</v>
      </c>
      <c r="H845" s="5" t="s">
        <v>321</v>
      </c>
      <c r="I845" s="5" t="s">
        <v>24</v>
      </c>
      <c r="J845" s="5" t="s">
        <v>320</v>
      </c>
      <c r="K845" s="1" t="s">
        <v>51</v>
      </c>
      <c r="L845" s="1">
        <v>2</v>
      </c>
      <c r="M845" s="19" t="s">
        <v>151</v>
      </c>
    </row>
    <row r="846" spans="1:13">
      <c r="A846" s="58">
        <v>45918</v>
      </c>
      <c r="B846" s="59">
        <v>0.40625</v>
      </c>
      <c r="C846" s="59">
        <v>0.41759259259259257</v>
      </c>
      <c r="D846" s="59">
        <v>1.1342592592592593E-2</v>
      </c>
      <c r="E846" s="5" t="s">
        <v>213</v>
      </c>
      <c r="F846" s="5" t="s">
        <v>301</v>
      </c>
      <c r="G846" s="6" t="s">
        <v>97</v>
      </c>
      <c r="H846" s="5" t="s">
        <v>316</v>
      </c>
      <c r="I846" s="5" t="s">
        <v>24</v>
      </c>
      <c r="J846" s="5" t="s">
        <v>325</v>
      </c>
      <c r="K846" s="1" t="s">
        <v>56</v>
      </c>
      <c r="L846" s="1">
        <v>4</v>
      </c>
      <c r="M846" s="27" t="s">
        <v>153</v>
      </c>
    </row>
    <row r="847" spans="1:13">
      <c r="A847" s="58">
        <v>45925</v>
      </c>
      <c r="B847" s="59">
        <v>0.42708333333333331</v>
      </c>
      <c r="C847" s="59">
        <v>0.43593749999999998</v>
      </c>
      <c r="D847" s="59">
        <v>8.8541666666666664E-3</v>
      </c>
      <c r="E847" s="5" t="s">
        <v>350</v>
      </c>
      <c r="F847" s="5" t="s">
        <v>313</v>
      </c>
      <c r="G847" s="6" t="s">
        <v>330</v>
      </c>
      <c r="H847" s="5" t="s">
        <v>324</v>
      </c>
      <c r="I847" s="5" t="s">
        <v>10</v>
      </c>
      <c r="J847" s="5" t="s">
        <v>326</v>
      </c>
      <c r="K847" s="1" t="s">
        <v>114</v>
      </c>
      <c r="L847" s="1">
        <v>1</v>
      </c>
      <c r="M847" s="19" t="s">
        <v>130</v>
      </c>
    </row>
    <row r="848" spans="1:13">
      <c r="A848" s="58">
        <v>45845</v>
      </c>
      <c r="B848" s="59">
        <v>0.47222222222222221</v>
      </c>
      <c r="C848" s="59">
        <v>0.48182870370370373</v>
      </c>
      <c r="D848" s="59">
        <v>9.6064814814814815E-3</v>
      </c>
      <c r="E848" s="5" t="s">
        <v>121</v>
      </c>
      <c r="F848" s="5" t="s">
        <v>301</v>
      </c>
      <c r="G848" s="6" t="s">
        <v>247</v>
      </c>
      <c r="H848" s="5" t="s">
        <v>318</v>
      </c>
      <c r="I848" s="5" t="s">
        <v>24</v>
      </c>
      <c r="J848" s="5" t="s">
        <v>357</v>
      </c>
      <c r="K848" s="1" t="s">
        <v>137</v>
      </c>
      <c r="L848" s="1">
        <v>3</v>
      </c>
      <c r="M848" s="19" t="s">
        <v>132</v>
      </c>
    </row>
    <row r="849" spans="1:13">
      <c r="A849" s="58">
        <v>45852</v>
      </c>
      <c r="B849" s="59">
        <v>0.33680555555555558</v>
      </c>
      <c r="C849" s="59">
        <v>0.34756944444444443</v>
      </c>
      <c r="D849" s="59">
        <v>1.0763888888888889E-2</v>
      </c>
      <c r="E849" s="5" t="s">
        <v>159</v>
      </c>
      <c r="F849" s="5" t="s">
        <v>313</v>
      </c>
      <c r="G849" s="6" t="s">
        <v>112</v>
      </c>
      <c r="H849" s="5" t="s">
        <v>70</v>
      </c>
      <c r="I849" s="5" t="s">
        <v>24</v>
      </c>
      <c r="J849" s="5" t="s">
        <v>329</v>
      </c>
      <c r="K849" s="1" t="s">
        <v>17</v>
      </c>
      <c r="L849" s="1">
        <v>2</v>
      </c>
      <c r="M849" s="19" t="s">
        <v>132</v>
      </c>
    </row>
    <row r="850" spans="1:13">
      <c r="A850" s="58">
        <v>45858</v>
      </c>
      <c r="B850" s="59">
        <v>0.52430555555555558</v>
      </c>
      <c r="C850" s="59">
        <v>0.53431712962962963</v>
      </c>
      <c r="D850" s="59">
        <v>1.0011574074074074E-2</v>
      </c>
      <c r="E850" s="5" t="s">
        <v>149</v>
      </c>
      <c r="F850" s="5" t="s">
        <v>302</v>
      </c>
      <c r="G850" s="6" t="s">
        <v>26</v>
      </c>
      <c r="H850" s="5" t="s">
        <v>321</v>
      </c>
      <c r="I850" s="5" t="s">
        <v>24</v>
      </c>
      <c r="J850" s="5" t="s">
        <v>331</v>
      </c>
      <c r="K850" s="1" t="s">
        <v>123</v>
      </c>
      <c r="L850" s="1">
        <v>1</v>
      </c>
      <c r="M850" s="19" t="s">
        <v>135</v>
      </c>
    </row>
    <row r="851" spans="1:13">
      <c r="A851" s="58">
        <v>45867</v>
      </c>
      <c r="B851" s="59">
        <v>0.40972222222222221</v>
      </c>
      <c r="C851" s="59">
        <v>0.41961805555555554</v>
      </c>
      <c r="D851" s="59">
        <v>9.8958333333333329E-3</v>
      </c>
      <c r="E851" s="5" t="s">
        <v>125</v>
      </c>
      <c r="F851" s="5" t="s">
        <v>302</v>
      </c>
      <c r="G851" s="6" t="s">
        <v>45</v>
      </c>
      <c r="H851" s="5" t="s">
        <v>316</v>
      </c>
      <c r="I851" s="5" t="s">
        <v>24</v>
      </c>
      <c r="J851" s="5" t="s">
        <v>328</v>
      </c>
      <c r="K851" s="1" t="s">
        <v>51</v>
      </c>
      <c r="L851" s="1">
        <v>4</v>
      </c>
      <c r="M851" s="19" t="s">
        <v>138</v>
      </c>
    </row>
    <row r="852" spans="1:13">
      <c r="A852" s="58">
        <v>45875</v>
      </c>
      <c r="B852" s="59">
        <v>0.4201388888888889</v>
      </c>
      <c r="C852" s="59">
        <v>0.43240740740740741</v>
      </c>
      <c r="D852" s="59">
        <v>1.2268518518518519E-2</v>
      </c>
      <c r="E852" s="5" t="s">
        <v>193</v>
      </c>
      <c r="F852" s="5" t="s">
        <v>304</v>
      </c>
      <c r="G852" s="6" t="s">
        <v>49</v>
      </c>
      <c r="H852" s="5" t="s">
        <v>318</v>
      </c>
      <c r="I852" s="5" t="s">
        <v>24</v>
      </c>
      <c r="J852" s="5" t="s">
        <v>358</v>
      </c>
      <c r="K852" s="1" t="s">
        <v>137</v>
      </c>
      <c r="L852" s="1">
        <v>2</v>
      </c>
      <c r="M852" s="19" t="s">
        <v>148</v>
      </c>
    </row>
    <row r="853" spans="1:13">
      <c r="A853" s="58">
        <v>45882</v>
      </c>
      <c r="B853" s="59">
        <v>0.47916666666666669</v>
      </c>
      <c r="C853" s="59">
        <v>0.48767361111111113</v>
      </c>
      <c r="D853" s="59">
        <v>8.5069444444444437E-3</v>
      </c>
      <c r="E853" s="5" t="s">
        <v>204</v>
      </c>
      <c r="F853" s="5" t="s">
        <v>306</v>
      </c>
      <c r="G853" s="6" t="s">
        <v>139</v>
      </c>
      <c r="H853" s="5" t="s">
        <v>70</v>
      </c>
      <c r="I853" s="5" t="s">
        <v>24</v>
      </c>
      <c r="J853" s="5" t="s">
        <v>319</v>
      </c>
      <c r="K853" s="1" t="s">
        <v>9</v>
      </c>
      <c r="L853" s="1">
        <v>1</v>
      </c>
      <c r="M853" s="19" t="s">
        <v>151</v>
      </c>
    </row>
    <row r="854" spans="1:13">
      <c r="A854" s="58">
        <v>45890</v>
      </c>
      <c r="B854" s="59">
        <v>0.36458333333333331</v>
      </c>
      <c r="C854" s="59">
        <v>0.37418981481481484</v>
      </c>
      <c r="D854" s="59">
        <v>9.6064814814814815E-3</v>
      </c>
      <c r="E854" s="5" t="s">
        <v>146</v>
      </c>
      <c r="F854" s="5" t="s">
        <v>302</v>
      </c>
      <c r="G854" s="6" t="s">
        <v>63</v>
      </c>
      <c r="H854" s="5" t="s">
        <v>324</v>
      </c>
      <c r="I854" s="5" t="s">
        <v>24</v>
      </c>
      <c r="J854" s="5" t="s">
        <v>336</v>
      </c>
      <c r="K854" s="1" t="s">
        <v>102</v>
      </c>
      <c r="L854" s="1">
        <v>3</v>
      </c>
      <c r="M854" s="19" t="s">
        <v>151</v>
      </c>
    </row>
    <row r="855" spans="1:13">
      <c r="A855" s="58">
        <v>45897</v>
      </c>
      <c r="B855" s="59">
        <v>0.54166666666666663</v>
      </c>
      <c r="C855" s="59">
        <v>0.55312499999999998</v>
      </c>
      <c r="D855" s="59">
        <v>1.1458333333333333E-2</v>
      </c>
      <c r="E855" s="5" t="s">
        <v>156</v>
      </c>
      <c r="F855" s="5" t="s">
        <v>305</v>
      </c>
      <c r="G855" s="6" t="s">
        <v>194</v>
      </c>
      <c r="H855" s="5" t="s">
        <v>321</v>
      </c>
      <c r="I855" s="5" t="s">
        <v>10</v>
      </c>
      <c r="J855" s="5" t="s">
        <v>347</v>
      </c>
      <c r="K855" s="1" t="s">
        <v>114</v>
      </c>
      <c r="L855" s="1">
        <v>4</v>
      </c>
      <c r="M855" s="27" t="s">
        <v>153</v>
      </c>
    </row>
    <row r="856" spans="1:13">
      <c r="A856" s="58">
        <v>45906</v>
      </c>
      <c r="B856" s="59">
        <v>0.38541666666666669</v>
      </c>
      <c r="C856" s="59">
        <v>0.39351851851851855</v>
      </c>
      <c r="D856" s="59">
        <v>8.1018518518518514E-3</v>
      </c>
      <c r="E856" s="5" t="s">
        <v>209</v>
      </c>
      <c r="F856" s="5" t="s">
        <v>303</v>
      </c>
      <c r="G856" s="6" t="s">
        <v>69</v>
      </c>
      <c r="H856" s="5" t="s">
        <v>316</v>
      </c>
      <c r="I856" s="5" t="s">
        <v>24</v>
      </c>
      <c r="J856" s="5" t="s">
        <v>338</v>
      </c>
      <c r="K856" s="1" t="s">
        <v>123</v>
      </c>
      <c r="L856" s="1">
        <v>2</v>
      </c>
      <c r="M856" s="19" t="s">
        <v>130</v>
      </c>
    </row>
    <row r="857" spans="1:13">
      <c r="A857" s="58">
        <v>45913</v>
      </c>
      <c r="B857" s="59">
        <v>0.4375</v>
      </c>
      <c r="C857" s="59">
        <v>0.44542824074074072</v>
      </c>
      <c r="D857" s="59">
        <v>7.9282407407407409E-3</v>
      </c>
      <c r="E857" s="5" t="s">
        <v>222</v>
      </c>
      <c r="F857" s="5" t="s">
        <v>309</v>
      </c>
      <c r="G857" s="6" t="s">
        <v>45</v>
      </c>
      <c r="H857" s="5" t="s">
        <v>318</v>
      </c>
      <c r="I857" s="5" t="s">
        <v>24</v>
      </c>
      <c r="J857" s="5" t="s">
        <v>359</v>
      </c>
      <c r="K857" s="1" t="s">
        <v>261</v>
      </c>
      <c r="L857" s="1">
        <v>1</v>
      </c>
      <c r="M857" s="19" t="s">
        <v>132</v>
      </c>
    </row>
    <row r="858" spans="1:13">
      <c r="A858" s="58">
        <v>45920</v>
      </c>
      <c r="B858" s="59">
        <v>0.49305555555555558</v>
      </c>
      <c r="C858" s="59">
        <v>0.50503472222222223</v>
      </c>
      <c r="D858" s="59">
        <v>1.1979166666666667E-2</v>
      </c>
      <c r="E858" s="5" t="s">
        <v>212</v>
      </c>
      <c r="F858" s="5" t="s">
        <v>308</v>
      </c>
      <c r="G858" s="6" t="s">
        <v>78</v>
      </c>
      <c r="H858" s="5" t="s">
        <v>70</v>
      </c>
      <c r="I858" s="5" t="s">
        <v>24</v>
      </c>
      <c r="J858" s="5" t="s">
        <v>322</v>
      </c>
      <c r="K858" s="1" t="s">
        <v>323</v>
      </c>
      <c r="L858" s="1">
        <v>3</v>
      </c>
      <c r="M858" s="19" t="s">
        <v>132</v>
      </c>
    </row>
    <row r="859" spans="1:13">
      <c r="A859" s="58">
        <v>45926</v>
      </c>
      <c r="B859" s="59">
        <v>0.34722222222222221</v>
      </c>
      <c r="C859" s="59">
        <v>0.35682870370370373</v>
      </c>
      <c r="D859" s="59">
        <v>9.6064814814814815E-3</v>
      </c>
      <c r="E859" s="5" t="s">
        <v>333</v>
      </c>
      <c r="F859" s="5" t="s">
        <v>313</v>
      </c>
      <c r="G859" s="6" t="s">
        <v>97</v>
      </c>
      <c r="H859" s="5" t="s">
        <v>321</v>
      </c>
      <c r="I859" s="5" t="s">
        <v>24</v>
      </c>
      <c r="J859" s="5" t="s">
        <v>320</v>
      </c>
      <c r="K859" s="1" t="s">
        <v>51</v>
      </c>
      <c r="L859" s="1">
        <v>2</v>
      </c>
      <c r="M859" s="19" t="s">
        <v>135</v>
      </c>
    </row>
    <row r="860" spans="1:13">
      <c r="A860" s="58">
        <v>45839</v>
      </c>
      <c r="B860" s="59">
        <v>0.53125</v>
      </c>
      <c r="C860" s="59">
        <v>0.54270833333333335</v>
      </c>
      <c r="D860" s="59">
        <v>1.1458333333333333E-2</v>
      </c>
      <c r="E860" s="5" t="s">
        <v>287</v>
      </c>
      <c r="F860" s="5" t="s">
        <v>313</v>
      </c>
      <c r="G860" s="6" t="s">
        <v>330</v>
      </c>
      <c r="H860" s="5" t="s">
        <v>316</v>
      </c>
      <c r="I860" s="5" t="s">
        <v>24</v>
      </c>
      <c r="J860" s="5" t="s">
        <v>325</v>
      </c>
      <c r="K860" s="1" t="s">
        <v>56</v>
      </c>
      <c r="L860" s="1">
        <v>4</v>
      </c>
      <c r="M860" s="19" t="s">
        <v>138</v>
      </c>
    </row>
    <row r="861" spans="1:13">
      <c r="A861" s="58">
        <v>45848</v>
      </c>
      <c r="B861" s="59">
        <v>0.3923611111111111</v>
      </c>
      <c r="C861" s="59">
        <v>0.40190972222222221</v>
      </c>
      <c r="D861" s="59">
        <v>9.5486111111111119E-3</v>
      </c>
      <c r="E861" s="5" t="s">
        <v>128</v>
      </c>
      <c r="F861" s="5" t="s">
        <v>301</v>
      </c>
      <c r="G861" s="6" t="s">
        <v>334</v>
      </c>
      <c r="H861" s="5" t="s">
        <v>324</v>
      </c>
      <c r="I861" s="5" t="s">
        <v>10</v>
      </c>
      <c r="J861" s="5" t="s">
        <v>326</v>
      </c>
      <c r="K861" s="1" t="s">
        <v>114</v>
      </c>
      <c r="L861" s="1">
        <v>1</v>
      </c>
      <c r="M861" s="19" t="s">
        <v>148</v>
      </c>
    </row>
    <row r="862" spans="1:13">
      <c r="A862" s="58">
        <v>45854</v>
      </c>
      <c r="B862" s="59">
        <v>0.44444444444444442</v>
      </c>
      <c r="C862" s="59">
        <v>0.45300925925925928</v>
      </c>
      <c r="D862" s="59">
        <v>8.564814814814815E-3</v>
      </c>
      <c r="E862" s="5" t="s">
        <v>170</v>
      </c>
      <c r="F862" s="5" t="s">
        <v>302</v>
      </c>
      <c r="G862" s="6" t="s">
        <v>335</v>
      </c>
      <c r="H862" s="5" t="s">
        <v>318</v>
      </c>
      <c r="I862" s="5" t="s">
        <v>24</v>
      </c>
      <c r="J862" s="5" t="s">
        <v>360</v>
      </c>
      <c r="K862" s="1" t="s">
        <v>137</v>
      </c>
      <c r="L862" s="1">
        <v>3</v>
      </c>
      <c r="M862" s="19" t="s">
        <v>151</v>
      </c>
    </row>
    <row r="863" spans="1:13">
      <c r="A863" s="58">
        <v>45861</v>
      </c>
      <c r="B863" s="59">
        <v>0.46527777777777779</v>
      </c>
      <c r="C863" s="59">
        <v>0.47771990740740738</v>
      </c>
      <c r="D863" s="59">
        <v>1.2442129629629629E-2</v>
      </c>
      <c r="E863" s="5" t="s">
        <v>133</v>
      </c>
      <c r="F863" s="5" t="s">
        <v>301</v>
      </c>
      <c r="G863" s="6" t="s">
        <v>9</v>
      </c>
      <c r="H863" s="5" t="s">
        <v>70</v>
      </c>
      <c r="I863" s="5" t="s">
        <v>24</v>
      </c>
      <c r="J863" s="5" t="s">
        <v>329</v>
      </c>
      <c r="K863" s="1" t="s">
        <v>17</v>
      </c>
      <c r="L863" s="1">
        <v>2</v>
      </c>
      <c r="M863" s="19" t="s">
        <v>151</v>
      </c>
    </row>
    <row r="864" spans="1:13">
      <c r="A864" s="58">
        <v>45869</v>
      </c>
      <c r="B864" s="59">
        <v>0.37152777777777779</v>
      </c>
      <c r="C864" s="59">
        <v>0.38090277777777776</v>
      </c>
      <c r="D864" s="59">
        <v>9.3749999999999997E-3</v>
      </c>
      <c r="E864" s="5" t="s">
        <v>207</v>
      </c>
      <c r="F864" s="5" t="s">
        <v>304</v>
      </c>
      <c r="G864" s="6" t="s">
        <v>26</v>
      </c>
      <c r="H864" s="5" t="s">
        <v>321</v>
      </c>
      <c r="I864" s="5" t="s">
        <v>24</v>
      </c>
      <c r="J864" s="5" t="s">
        <v>331</v>
      </c>
      <c r="K864" s="1" t="s">
        <v>123</v>
      </c>
      <c r="L864" s="1">
        <v>1</v>
      </c>
      <c r="M864" s="27" t="s">
        <v>153</v>
      </c>
    </row>
    <row r="865" spans="1:13">
      <c r="A865" s="58">
        <v>45877</v>
      </c>
      <c r="B865" s="59">
        <v>0.55902777777777779</v>
      </c>
      <c r="C865" s="59">
        <v>0.56921296296296298</v>
      </c>
      <c r="D865" s="59">
        <v>1.0185185185185186E-2</v>
      </c>
      <c r="E865" s="5" t="s">
        <v>118</v>
      </c>
      <c r="F865" s="5" t="s">
        <v>301</v>
      </c>
      <c r="G865" s="6" t="s">
        <v>45</v>
      </c>
      <c r="H865" s="5" t="s">
        <v>316</v>
      </c>
      <c r="I865" s="5" t="s">
        <v>24</v>
      </c>
      <c r="J865" s="5" t="s">
        <v>328</v>
      </c>
      <c r="K865" s="1" t="s">
        <v>51</v>
      </c>
      <c r="L865" s="1">
        <v>4</v>
      </c>
      <c r="M865" s="19" t="s">
        <v>130</v>
      </c>
    </row>
    <row r="866" spans="1:13">
      <c r="A866" s="58">
        <v>45884</v>
      </c>
      <c r="B866" s="59">
        <v>0.37847222222222221</v>
      </c>
      <c r="C866" s="59">
        <v>0.38998842592592592</v>
      </c>
      <c r="D866" s="59">
        <v>1.1516203703703704E-2</v>
      </c>
      <c r="E866" s="5" t="s">
        <v>340</v>
      </c>
      <c r="F866" s="5" t="s">
        <v>310</v>
      </c>
      <c r="G866" s="6" t="s">
        <v>344</v>
      </c>
      <c r="H866" s="5" t="s">
        <v>318</v>
      </c>
      <c r="I866" s="5" t="s">
        <v>24</v>
      </c>
      <c r="J866" s="5" t="s">
        <v>361</v>
      </c>
      <c r="K866" s="1" t="s">
        <v>137</v>
      </c>
      <c r="L866" s="1">
        <v>2</v>
      </c>
      <c r="M866" s="19" t="s">
        <v>132</v>
      </c>
    </row>
    <row r="867" spans="1:13">
      <c r="A867" s="58">
        <v>45891</v>
      </c>
      <c r="B867" s="59">
        <v>0.43055555555555558</v>
      </c>
      <c r="C867" s="59">
        <v>0.43836805555555558</v>
      </c>
      <c r="D867" s="59">
        <v>7.8125E-3</v>
      </c>
      <c r="E867" s="5" t="s">
        <v>111</v>
      </c>
      <c r="F867" s="5" t="s">
        <v>301</v>
      </c>
      <c r="G867" s="6" t="s">
        <v>139</v>
      </c>
      <c r="H867" s="5" t="s">
        <v>70</v>
      </c>
      <c r="I867" s="5" t="s">
        <v>24</v>
      </c>
      <c r="J867" s="5" t="s">
        <v>319</v>
      </c>
      <c r="K867" s="1" t="s">
        <v>9</v>
      </c>
      <c r="L867" s="1">
        <v>1</v>
      </c>
      <c r="M867" s="19" t="s">
        <v>132</v>
      </c>
    </row>
    <row r="868" spans="1:13">
      <c r="A868" s="58">
        <v>45898</v>
      </c>
      <c r="B868" s="59">
        <v>0.4826388888888889</v>
      </c>
      <c r="C868" s="59">
        <v>0.49224537037037036</v>
      </c>
      <c r="D868" s="59">
        <v>9.6064814814814815E-3</v>
      </c>
      <c r="E868" s="5" t="s">
        <v>341</v>
      </c>
      <c r="F868" s="5" t="s">
        <v>312</v>
      </c>
      <c r="G868" s="6" t="s">
        <v>112</v>
      </c>
      <c r="H868" s="5" t="s">
        <v>324</v>
      </c>
      <c r="I868" s="5" t="s">
        <v>24</v>
      </c>
      <c r="J868" s="5" t="s">
        <v>336</v>
      </c>
      <c r="K868" s="1" t="s">
        <v>47</v>
      </c>
      <c r="L868" s="1">
        <v>3</v>
      </c>
      <c r="M868" s="19" t="s">
        <v>135</v>
      </c>
    </row>
    <row r="869" spans="1:13">
      <c r="A869" s="58">
        <v>45907</v>
      </c>
      <c r="B869" s="59">
        <v>0.34027777777777779</v>
      </c>
      <c r="C869" s="59">
        <v>0.35190972222222222</v>
      </c>
      <c r="D869" s="59">
        <v>1.1631944444444445E-2</v>
      </c>
      <c r="E869" s="5" t="s">
        <v>288</v>
      </c>
      <c r="F869" s="5" t="s">
        <v>301</v>
      </c>
      <c r="G869" s="6" t="s">
        <v>49</v>
      </c>
      <c r="H869" s="5" t="s">
        <v>321</v>
      </c>
      <c r="I869" s="5" t="s">
        <v>10</v>
      </c>
      <c r="J869" s="5" t="s">
        <v>347</v>
      </c>
      <c r="K869" s="1" t="s">
        <v>114</v>
      </c>
      <c r="L869" s="1">
        <v>4</v>
      </c>
      <c r="M869" s="19" t="s">
        <v>138</v>
      </c>
    </row>
    <row r="870" spans="1:13">
      <c r="A870" s="58">
        <v>45914</v>
      </c>
      <c r="B870" s="59">
        <v>0.53472222222222221</v>
      </c>
      <c r="C870" s="59">
        <v>0.54334490740740737</v>
      </c>
      <c r="D870" s="59">
        <v>8.6226851851851846E-3</v>
      </c>
      <c r="E870" s="5" t="s">
        <v>289</v>
      </c>
      <c r="F870" s="5" t="s">
        <v>312</v>
      </c>
      <c r="G870" s="6" t="s">
        <v>194</v>
      </c>
      <c r="H870" s="5" t="s">
        <v>316</v>
      </c>
      <c r="I870" s="5" t="s">
        <v>24</v>
      </c>
      <c r="J870" s="5" t="s">
        <v>338</v>
      </c>
      <c r="K870" s="1" t="s">
        <v>123</v>
      </c>
      <c r="L870" s="1">
        <v>2</v>
      </c>
      <c r="M870" s="19" t="s">
        <v>148</v>
      </c>
    </row>
    <row r="871" spans="1:13">
      <c r="A871" s="58">
        <v>45921</v>
      </c>
      <c r="B871" s="59">
        <v>0.39930555555555558</v>
      </c>
      <c r="C871" s="59">
        <v>0.40752314814814816</v>
      </c>
      <c r="D871" s="59">
        <v>8.2175925925925923E-3</v>
      </c>
      <c r="E871" s="5" t="s">
        <v>290</v>
      </c>
      <c r="F871" s="5" t="s">
        <v>306</v>
      </c>
      <c r="G871" s="6" t="s">
        <v>26</v>
      </c>
      <c r="H871" s="5" t="s">
        <v>318</v>
      </c>
      <c r="I871" s="5" t="s">
        <v>24</v>
      </c>
      <c r="J871" s="5" t="s">
        <v>362</v>
      </c>
      <c r="K871" s="1" t="s">
        <v>261</v>
      </c>
      <c r="L871" s="1">
        <v>1</v>
      </c>
      <c r="M871" s="19" t="s">
        <v>151</v>
      </c>
    </row>
    <row r="872" spans="1:13">
      <c r="A872" s="58">
        <v>45927</v>
      </c>
      <c r="B872" s="59">
        <v>0.4548611111111111</v>
      </c>
      <c r="C872" s="59">
        <v>0.46712962962962962</v>
      </c>
      <c r="D872" s="59">
        <v>1.2268518518518519E-2</v>
      </c>
      <c r="E872" s="5" t="s">
        <v>282</v>
      </c>
      <c r="F872" s="5" t="s">
        <v>302</v>
      </c>
      <c r="G872" s="6" t="s">
        <v>45</v>
      </c>
      <c r="H872" s="5" t="s">
        <v>70</v>
      </c>
      <c r="I872" s="5" t="s">
        <v>24</v>
      </c>
      <c r="J872" s="5" t="s">
        <v>322</v>
      </c>
      <c r="K872" s="1" t="s">
        <v>323</v>
      </c>
      <c r="L872" s="1">
        <v>3</v>
      </c>
      <c r="M872" s="19" t="s">
        <v>151</v>
      </c>
    </row>
    <row r="873" spans="1:13">
      <c r="A873" s="58">
        <v>45929</v>
      </c>
      <c r="B873" s="59">
        <v>0.47569444444444442</v>
      </c>
      <c r="C873" s="59">
        <v>0.48506944444444444</v>
      </c>
      <c r="D873" s="59">
        <v>9.3749999999999997E-3</v>
      </c>
      <c r="E873" s="5" t="s">
        <v>218</v>
      </c>
      <c r="F873" s="5" t="s">
        <v>304</v>
      </c>
      <c r="G873" s="6" t="s">
        <v>97</v>
      </c>
      <c r="H873" s="5" t="s">
        <v>321</v>
      </c>
      <c r="I873" s="5" t="s">
        <v>24</v>
      </c>
      <c r="J873" s="5" t="s">
        <v>320</v>
      </c>
      <c r="K873" s="1" t="s">
        <v>51</v>
      </c>
      <c r="L873" s="1">
        <v>2</v>
      </c>
      <c r="M873" s="27" t="s">
        <v>153</v>
      </c>
    </row>
    <row r="874" spans="1:13">
      <c r="A874" s="58">
        <v>45840</v>
      </c>
      <c r="B874" s="59">
        <v>0.35416666666666669</v>
      </c>
      <c r="C874" s="59">
        <v>0.3662037037037037</v>
      </c>
      <c r="D874" s="59">
        <v>1.2037037037037037E-2</v>
      </c>
      <c r="E874" s="5" t="s">
        <v>281</v>
      </c>
      <c r="F874" s="5" t="s">
        <v>311</v>
      </c>
      <c r="G874" s="6" t="s">
        <v>63</v>
      </c>
      <c r="H874" s="5" t="s">
        <v>316</v>
      </c>
      <c r="I874" s="5" t="s">
        <v>24</v>
      </c>
      <c r="J874" s="5" t="s">
        <v>325</v>
      </c>
      <c r="K874" s="1" t="s">
        <v>56</v>
      </c>
      <c r="L874" s="1">
        <v>4</v>
      </c>
      <c r="M874" s="19" t="s">
        <v>130</v>
      </c>
    </row>
    <row r="875" spans="1:13">
      <c r="A875" s="58">
        <v>45846</v>
      </c>
      <c r="B875" s="59">
        <v>0.54861111111111116</v>
      </c>
      <c r="C875" s="59">
        <v>0.55781250000000004</v>
      </c>
      <c r="D875" s="59">
        <v>9.2013888888888892E-3</v>
      </c>
      <c r="E875" s="5" t="s">
        <v>346</v>
      </c>
      <c r="F875" s="5" t="s">
        <v>302</v>
      </c>
      <c r="G875" s="6" t="s">
        <v>330</v>
      </c>
      <c r="H875" s="5" t="s">
        <v>324</v>
      </c>
      <c r="I875" s="5" t="s">
        <v>10</v>
      </c>
      <c r="J875" s="5" t="s">
        <v>326</v>
      </c>
      <c r="K875" s="1" t="s">
        <v>114</v>
      </c>
      <c r="L875" s="1">
        <v>1</v>
      </c>
      <c r="M875" s="19" t="s">
        <v>132</v>
      </c>
    </row>
    <row r="876" spans="1:13">
      <c r="A876" s="58">
        <v>45853</v>
      </c>
      <c r="B876" s="59">
        <v>0.40277777777777779</v>
      </c>
      <c r="C876" s="59">
        <v>0.41221064814814817</v>
      </c>
      <c r="D876" s="59">
        <v>9.432870370370371E-3</v>
      </c>
      <c r="E876" s="5" t="s">
        <v>348</v>
      </c>
      <c r="F876" s="5" t="s">
        <v>303</v>
      </c>
      <c r="G876" s="6" t="s">
        <v>247</v>
      </c>
      <c r="H876" s="5" t="s">
        <v>318</v>
      </c>
      <c r="I876" s="5" t="s">
        <v>24</v>
      </c>
      <c r="J876" s="5" t="s">
        <v>363</v>
      </c>
      <c r="K876" s="1" t="s">
        <v>137</v>
      </c>
      <c r="L876" s="1">
        <v>3</v>
      </c>
      <c r="M876" s="19" t="s">
        <v>132</v>
      </c>
    </row>
    <row r="877" spans="1:13">
      <c r="A877" s="58">
        <v>45860</v>
      </c>
      <c r="B877" s="59">
        <v>0.42708333333333331</v>
      </c>
      <c r="C877" s="59">
        <v>0.43877314814814816</v>
      </c>
      <c r="D877" s="59">
        <v>1.1689814814814814E-2</v>
      </c>
      <c r="E877" s="5" t="s">
        <v>213</v>
      </c>
      <c r="F877" s="5" t="s">
        <v>301</v>
      </c>
      <c r="G877" s="6" t="s">
        <v>343</v>
      </c>
      <c r="H877" s="5" t="s">
        <v>70</v>
      </c>
      <c r="I877" s="5" t="s">
        <v>24</v>
      </c>
      <c r="J877" s="5" t="s">
        <v>329</v>
      </c>
      <c r="K877" s="1" t="s">
        <v>17</v>
      </c>
      <c r="L877" s="1">
        <v>2</v>
      </c>
      <c r="M877" s="19" t="s">
        <v>135</v>
      </c>
    </row>
    <row r="878" spans="1:13">
      <c r="A878" s="58">
        <v>45866</v>
      </c>
      <c r="B878" s="59">
        <v>0.48958333333333331</v>
      </c>
      <c r="C878" s="59">
        <v>0.49884259259259262</v>
      </c>
      <c r="D878" s="59">
        <v>9.2592592592592587E-3</v>
      </c>
      <c r="E878" s="5" t="s">
        <v>350</v>
      </c>
      <c r="F878" s="5" t="s">
        <v>313</v>
      </c>
      <c r="G878" s="6" t="s">
        <v>26</v>
      </c>
      <c r="H878" s="5" t="s">
        <v>321</v>
      </c>
      <c r="I878" s="5" t="s">
        <v>24</v>
      </c>
      <c r="J878" s="5" t="s">
        <v>331</v>
      </c>
      <c r="K878" s="1" t="s">
        <v>123</v>
      </c>
      <c r="L878" s="1">
        <v>1</v>
      </c>
      <c r="M878" s="19" t="s">
        <v>138</v>
      </c>
    </row>
    <row r="879" spans="1:13">
      <c r="A879" s="58">
        <v>45870</v>
      </c>
      <c r="B879" s="59">
        <v>0.35069444444444442</v>
      </c>
      <c r="C879" s="59">
        <v>0.36174768518518519</v>
      </c>
      <c r="D879" s="59">
        <v>1.105324074074074E-2</v>
      </c>
      <c r="E879" s="5" t="s">
        <v>121</v>
      </c>
      <c r="F879" s="5" t="s">
        <v>301</v>
      </c>
      <c r="G879" s="6" t="s">
        <v>45</v>
      </c>
      <c r="H879" s="5" t="s">
        <v>316</v>
      </c>
      <c r="I879" s="5" t="s">
        <v>24</v>
      </c>
      <c r="J879" s="5" t="s">
        <v>328</v>
      </c>
      <c r="K879" s="1" t="s">
        <v>51</v>
      </c>
      <c r="L879" s="1">
        <v>4</v>
      </c>
      <c r="M879" s="19" t="s">
        <v>148</v>
      </c>
    </row>
    <row r="880" spans="1:13">
      <c r="A880" s="58">
        <v>45876</v>
      </c>
      <c r="B880" s="59">
        <v>0.52083333333333337</v>
      </c>
      <c r="C880" s="59">
        <v>0.53246527777777775</v>
      </c>
      <c r="D880" s="59">
        <v>1.1631944444444445E-2</v>
      </c>
      <c r="E880" s="5" t="s">
        <v>159</v>
      </c>
      <c r="F880" s="5" t="s">
        <v>313</v>
      </c>
      <c r="G880" s="6" t="s">
        <v>69</v>
      </c>
      <c r="H880" s="5" t="s">
        <v>318</v>
      </c>
      <c r="I880" s="5" t="s">
        <v>24</v>
      </c>
      <c r="J880" s="5" t="s">
        <v>317</v>
      </c>
      <c r="K880" s="1" t="s">
        <v>137</v>
      </c>
      <c r="L880" s="1">
        <v>2</v>
      </c>
      <c r="M880" s="19" t="s">
        <v>151</v>
      </c>
    </row>
    <row r="881" spans="1:13">
      <c r="A881" s="58">
        <v>45883</v>
      </c>
      <c r="B881" s="59">
        <v>0.40972222222222221</v>
      </c>
      <c r="C881" s="59">
        <v>0.41770833333333335</v>
      </c>
      <c r="D881" s="59">
        <v>7.9861111111111105E-3</v>
      </c>
      <c r="E881" s="5" t="s">
        <v>149</v>
      </c>
      <c r="F881" s="5" t="s">
        <v>302</v>
      </c>
      <c r="G881" s="6" t="s">
        <v>139</v>
      </c>
      <c r="H881" s="5" t="s">
        <v>70</v>
      </c>
      <c r="I881" s="5" t="s">
        <v>24</v>
      </c>
      <c r="J881" s="5" t="s">
        <v>319</v>
      </c>
      <c r="K881" s="1" t="s">
        <v>9</v>
      </c>
      <c r="L881" s="1">
        <v>1</v>
      </c>
      <c r="M881" s="19" t="s">
        <v>151</v>
      </c>
    </row>
    <row r="882" spans="1:13">
      <c r="A882" s="58">
        <v>45889</v>
      </c>
      <c r="B882" s="59">
        <v>0.44097222222222221</v>
      </c>
      <c r="C882" s="59">
        <v>0.45046296296296295</v>
      </c>
      <c r="D882" s="59">
        <v>9.4907407407407406E-3</v>
      </c>
      <c r="E882" s="5" t="s">
        <v>125</v>
      </c>
      <c r="F882" s="5" t="s">
        <v>302</v>
      </c>
      <c r="G882" s="6" t="s">
        <v>78</v>
      </c>
      <c r="H882" s="5" t="s">
        <v>324</v>
      </c>
      <c r="I882" s="5" t="s">
        <v>24</v>
      </c>
      <c r="J882" s="5" t="s">
        <v>336</v>
      </c>
      <c r="K882" s="1" t="s">
        <v>102</v>
      </c>
      <c r="L882" s="1">
        <v>3</v>
      </c>
      <c r="M882" s="27" t="s">
        <v>153</v>
      </c>
    </row>
    <row r="883" spans="1:13">
      <c r="A883" s="58">
        <v>45895</v>
      </c>
      <c r="B883" s="59">
        <v>0.47222222222222221</v>
      </c>
      <c r="C883" s="59">
        <v>0.48431712962962964</v>
      </c>
      <c r="D883" s="59">
        <v>1.2094907407407407E-2</v>
      </c>
      <c r="E883" s="5" t="s">
        <v>193</v>
      </c>
      <c r="F883" s="5" t="s">
        <v>304</v>
      </c>
      <c r="G883" s="6" t="s">
        <v>112</v>
      </c>
      <c r="H883" s="5" t="s">
        <v>321</v>
      </c>
      <c r="I883" s="5" t="s">
        <v>10</v>
      </c>
      <c r="J883" s="5" t="s">
        <v>364</v>
      </c>
      <c r="K883" s="1" t="s">
        <v>114</v>
      </c>
      <c r="L883" s="1">
        <v>4</v>
      </c>
      <c r="M883" s="19" t="s">
        <v>130</v>
      </c>
    </row>
    <row r="884" spans="1:13">
      <c r="A884" s="58">
        <v>45901</v>
      </c>
      <c r="B884" s="59">
        <v>0.34375</v>
      </c>
      <c r="C884" s="59">
        <v>0.3517939814814815</v>
      </c>
      <c r="D884" s="59">
        <v>8.0439814814814818E-3</v>
      </c>
      <c r="E884" s="5" t="s">
        <v>204</v>
      </c>
      <c r="F884" s="5" t="s">
        <v>306</v>
      </c>
      <c r="G884" s="6" t="s">
        <v>334</v>
      </c>
      <c r="H884" s="5" t="s">
        <v>316</v>
      </c>
      <c r="I884" s="5" t="s">
        <v>24</v>
      </c>
      <c r="J884" s="5" t="s">
        <v>338</v>
      </c>
      <c r="K884" s="1" t="s">
        <v>123</v>
      </c>
      <c r="L884" s="1">
        <v>2</v>
      </c>
      <c r="M884" s="19" t="s">
        <v>132</v>
      </c>
    </row>
    <row r="885" spans="1:13">
      <c r="A885" s="58">
        <v>45908</v>
      </c>
      <c r="B885" s="59">
        <v>0.54513888888888884</v>
      </c>
      <c r="C885" s="59">
        <v>0.55335648148148153</v>
      </c>
      <c r="D885" s="59">
        <v>8.2175925925925923E-3</v>
      </c>
      <c r="E885" s="5" t="s">
        <v>146</v>
      </c>
      <c r="F885" s="5" t="s">
        <v>302</v>
      </c>
      <c r="G885" s="6" t="s">
        <v>335</v>
      </c>
      <c r="H885" s="5" t="s">
        <v>318</v>
      </c>
      <c r="I885" s="5" t="s">
        <v>24</v>
      </c>
      <c r="J885" s="5" t="s">
        <v>349</v>
      </c>
      <c r="K885" s="1" t="s">
        <v>261</v>
      </c>
      <c r="L885" s="1">
        <v>1</v>
      </c>
      <c r="M885" s="19" t="s">
        <v>132</v>
      </c>
    </row>
    <row r="886" spans="1:13">
      <c r="A886" s="58">
        <v>45914</v>
      </c>
      <c r="B886" s="59">
        <v>0.39583333333333331</v>
      </c>
      <c r="C886" s="59">
        <v>0.40781250000000002</v>
      </c>
      <c r="D886" s="59">
        <v>1.1979166666666667E-2</v>
      </c>
      <c r="E886" s="5" t="s">
        <v>156</v>
      </c>
      <c r="F886" s="5" t="s">
        <v>305</v>
      </c>
      <c r="G886" s="6" t="s">
        <v>9</v>
      </c>
      <c r="H886" s="5" t="s">
        <v>70</v>
      </c>
      <c r="I886" s="5" t="s">
        <v>24</v>
      </c>
      <c r="J886" s="5" t="s">
        <v>322</v>
      </c>
      <c r="K886" s="1" t="s">
        <v>323</v>
      </c>
      <c r="L886" s="1">
        <v>3</v>
      </c>
      <c r="M886" s="19" t="s">
        <v>135</v>
      </c>
    </row>
    <row r="887" spans="1:13">
      <c r="A887" s="58">
        <v>45921</v>
      </c>
      <c r="B887" s="59">
        <v>0.44791666666666669</v>
      </c>
      <c r="C887" s="59">
        <v>0.45723379629629629</v>
      </c>
      <c r="D887" s="59">
        <v>9.3171296296296301E-3</v>
      </c>
      <c r="E887" s="5" t="s">
        <v>209</v>
      </c>
      <c r="F887" s="5" t="s">
        <v>303</v>
      </c>
      <c r="G887" s="6" t="s">
        <v>45</v>
      </c>
      <c r="H887" s="5" t="s">
        <v>321</v>
      </c>
      <c r="I887" s="5" t="s">
        <v>24</v>
      </c>
      <c r="J887" s="5" t="s">
        <v>320</v>
      </c>
      <c r="K887" s="1" t="s">
        <v>51</v>
      </c>
      <c r="L887" s="1">
        <v>2</v>
      </c>
      <c r="M887" s="19" t="s">
        <v>138</v>
      </c>
    </row>
    <row r="888" spans="1:13">
      <c r="A888" s="58">
        <v>45927</v>
      </c>
      <c r="B888" s="59">
        <v>0.46527777777777779</v>
      </c>
      <c r="C888" s="59">
        <v>0.47696759259259258</v>
      </c>
      <c r="D888" s="59">
        <v>1.1689814814814814E-2</v>
      </c>
      <c r="E888" s="5" t="s">
        <v>222</v>
      </c>
      <c r="F888" s="5" t="s">
        <v>309</v>
      </c>
      <c r="G888" s="6" t="s">
        <v>97</v>
      </c>
      <c r="H888" s="5" t="s">
        <v>316</v>
      </c>
      <c r="I888" s="5" t="s">
        <v>24</v>
      </c>
      <c r="J888" s="5" t="s">
        <v>325</v>
      </c>
      <c r="K888" s="1" t="s">
        <v>56</v>
      </c>
      <c r="L888" s="1">
        <v>4</v>
      </c>
      <c r="M888" s="19" t="s">
        <v>148</v>
      </c>
    </row>
    <row r="889" spans="1:13">
      <c r="A889" s="58">
        <v>45841</v>
      </c>
      <c r="B889" s="59">
        <v>0.52777777777777779</v>
      </c>
      <c r="C889" s="59">
        <v>0.53715277777777781</v>
      </c>
      <c r="D889" s="59">
        <v>9.3749999999999997E-3</v>
      </c>
      <c r="E889" s="5" t="s">
        <v>212</v>
      </c>
      <c r="F889" s="5" t="s">
        <v>308</v>
      </c>
      <c r="G889" s="6" t="s">
        <v>330</v>
      </c>
      <c r="H889" s="5" t="s">
        <v>324</v>
      </c>
      <c r="I889" s="5" t="s">
        <v>10</v>
      </c>
      <c r="J889" s="5" t="s">
        <v>326</v>
      </c>
      <c r="K889" s="1" t="s">
        <v>114</v>
      </c>
      <c r="L889" s="1">
        <v>1</v>
      </c>
      <c r="M889" s="19" t="s">
        <v>151</v>
      </c>
    </row>
    <row r="890" spans="1:13">
      <c r="A890" s="58">
        <v>45849</v>
      </c>
      <c r="B890" s="59">
        <v>0.36805555555555558</v>
      </c>
      <c r="C890" s="59">
        <v>0.37760416666666669</v>
      </c>
      <c r="D890" s="59">
        <v>9.5486111111111119E-3</v>
      </c>
      <c r="E890" s="5" t="s">
        <v>333</v>
      </c>
      <c r="F890" s="5" t="s">
        <v>313</v>
      </c>
      <c r="G890" s="6" t="s">
        <v>49</v>
      </c>
      <c r="H890" s="5" t="s">
        <v>318</v>
      </c>
      <c r="I890" s="5" t="s">
        <v>24</v>
      </c>
      <c r="J890" s="5" t="s">
        <v>342</v>
      </c>
      <c r="K890" s="1" t="s">
        <v>137</v>
      </c>
      <c r="L890" s="1">
        <v>3</v>
      </c>
      <c r="M890" s="19" t="s">
        <v>151</v>
      </c>
    </row>
    <row r="891" spans="1:13">
      <c r="A891" s="58">
        <v>45855</v>
      </c>
      <c r="B891" s="59">
        <v>0.55208333333333337</v>
      </c>
      <c r="C891" s="59">
        <v>0.56365740740740744</v>
      </c>
      <c r="D891" s="59">
        <v>1.1574074074074073E-2</v>
      </c>
      <c r="E891" s="5" t="s">
        <v>287</v>
      </c>
      <c r="F891" s="5" t="s">
        <v>313</v>
      </c>
      <c r="G891" s="6" t="s">
        <v>194</v>
      </c>
      <c r="H891" s="5" t="s">
        <v>70</v>
      </c>
      <c r="I891" s="5" t="s">
        <v>24</v>
      </c>
      <c r="J891" s="5" t="s">
        <v>329</v>
      </c>
      <c r="K891" s="1" t="s">
        <v>17</v>
      </c>
      <c r="L891" s="1">
        <v>2</v>
      </c>
      <c r="M891" s="27" t="s">
        <v>153</v>
      </c>
    </row>
    <row r="892" spans="1:13">
      <c r="A892" s="58">
        <v>45862</v>
      </c>
      <c r="B892" s="59">
        <v>0.37847222222222221</v>
      </c>
      <c r="C892" s="59">
        <v>0.38773148148148145</v>
      </c>
      <c r="D892" s="59">
        <v>9.2592592592592587E-3</v>
      </c>
      <c r="E892" s="5" t="s">
        <v>128</v>
      </c>
      <c r="F892" s="5" t="s">
        <v>301</v>
      </c>
      <c r="G892" s="6" t="s">
        <v>26</v>
      </c>
      <c r="H892" s="5" t="s">
        <v>321</v>
      </c>
      <c r="I892" s="5" t="s">
        <v>24</v>
      </c>
      <c r="J892" s="5" t="s">
        <v>331</v>
      </c>
      <c r="K892" s="1" t="s">
        <v>123</v>
      </c>
      <c r="L892" s="1">
        <v>1</v>
      </c>
      <c r="M892" s="19" t="s">
        <v>130</v>
      </c>
    </row>
    <row r="893" spans="1:13">
      <c r="A893" s="58">
        <v>45868</v>
      </c>
      <c r="B893" s="59">
        <v>0.43055555555555558</v>
      </c>
      <c r="C893" s="59">
        <v>0.44230324074074073</v>
      </c>
      <c r="D893" s="59">
        <v>1.1747685185185186E-2</v>
      </c>
      <c r="E893" s="5" t="s">
        <v>170</v>
      </c>
      <c r="F893" s="5" t="s">
        <v>302</v>
      </c>
      <c r="G893" s="6" t="s">
        <v>45</v>
      </c>
      <c r="H893" s="5" t="s">
        <v>316</v>
      </c>
      <c r="I893" s="5" t="s">
        <v>24</v>
      </c>
      <c r="J893" s="5" t="s">
        <v>328</v>
      </c>
      <c r="K893" s="1" t="s">
        <v>51</v>
      </c>
      <c r="L893" s="1">
        <v>4</v>
      </c>
      <c r="M893" s="19" t="s">
        <v>132</v>
      </c>
    </row>
    <row r="894" spans="1:13">
      <c r="A894" s="58">
        <v>45872</v>
      </c>
      <c r="B894" s="59">
        <v>0.4826388888888889</v>
      </c>
      <c r="C894" s="59">
        <v>0.49114583333333334</v>
      </c>
      <c r="D894" s="59">
        <v>8.5069444444444437E-3</v>
      </c>
      <c r="E894" s="5" t="s">
        <v>133</v>
      </c>
      <c r="F894" s="5" t="s">
        <v>301</v>
      </c>
      <c r="G894" s="6" t="s">
        <v>63</v>
      </c>
      <c r="H894" s="5" t="s">
        <v>318</v>
      </c>
      <c r="I894" s="5" t="s">
        <v>24</v>
      </c>
      <c r="J894" s="5" t="s">
        <v>365</v>
      </c>
      <c r="K894" s="1" t="s">
        <v>137</v>
      </c>
      <c r="L894" s="1">
        <v>2</v>
      </c>
      <c r="M894" s="19" t="s">
        <v>132</v>
      </c>
    </row>
    <row r="895" spans="1:13">
      <c r="A895" s="58">
        <v>45878</v>
      </c>
      <c r="B895" s="59">
        <v>0.3611111111111111</v>
      </c>
      <c r="C895" s="59">
        <v>0.36903935185185183</v>
      </c>
      <c r="D895" s="59">
        <v>7.9282407407407409E-3</v>
      </c>
      <c r="E895" s="5" t="s">
        <v>207</v>
      </c>
      <c r="F895" s="5" t="s">
        <v>304</v>
      </c>
      <c r="G895" s="6" t="s">
        <v>139</v>
      </c>
      <c r="H895" s="5" t="s">
        <v>70</v>
      </c>
      <c r="I895" s="5" t="s">
        <v>24</v>
      </c>
      <c r="J895" s="5" t="s">
        <v>319</v>
      </c>
      <c r="K895" s="1" t="s">
        <v>9</v>
      </c>
      <c r="L895" s="1">
        <v>1</v>
      </c>
      <c r="M895" s="19" t="s">
        <v>135</v>
      </c>
    </row>
    <row r="896" spans="1:13">
      <c r="A896" s="58">
        <v>45885</v>
      </c>
      <c r="B896" s="59">
        <v>0.53819444444444442</v>
      </c>
      <c r="C896" s="59">
        <v>0.54780092592592589</v>
      </c>
      <c r="D896" s="59">
        <v>9.6064814814814815E-3</v>
      </c>
      <c r="E896" s="5" t="s">
        <v>118</v>
      </c>
      <c r="F896" s="5" t="s">
        <v>301</v>
      </c>
      <c r="G896" s="6" t="s">
        <v>247</v>
      </c>
      <c r="H896" s="5" t="s">
        <v>324</v>
      </c>
      <c r="I896" s="5" t="s">
        <v>24</v>
      </c>
      <c r="J896" s="5" t="s">
        <v>336</v>
      </c>
      <c r="K896" s="1" t="s">
        <v>47</v>
      </c>
      <c r="L896" s="1">
        <v>3</v>
      </c>
      <c r="M896" s="19" t="s">
        <v>138</v>
      </c>
    </row>
    <row r="897" spans="1:13">
      <c r="A897" s="58">
        <v>45891</v>
      </c>
      <c r="B897" s="59">
        <v>0.3923611111111111</v>
      </c>
      <c r="C897" s="59">
        <v>0.40457175925925926</v>
      </c>
      <c r="D897" s="59">
        <v>1.2210648148148148E-2</v>
      </c>
      <c r="E897" s="5" t="s">
        <v>340</v>
      </c>
      <c r="F897" s="5" t="s">
        <v>310</v>
      </c>
      <c r="G897" s="6" t="s">
        <v>343</v>
      </c>
      <c r="H897" s="5" t="s">
        <v>321</v>
      </c>
      <c r="I897" s="5" t="s">
        <v>10</v>
      </c>
      <c r="J897" s="5" t="s">
        <v>364</v>
      </c>
      <c r="K897" s="1" t="s">
        <v>114</v>
      </c>
      <c r="L897" s="1">
        <v>4</v>
      </c>
      <c r="M897" s="19" t="s">
        <v>148</v>
      </c>
    </row>
    <row r="898" spans="1:13">
      <c r="A898" s="58">
        <v>45897</v>
      </c>
      <c r="B898" s="59">
        <v>0.4513888888888889</v>
      </c>
      <c r="C898" s="59">
        <v>0.45949074074074076</v>
      </c>
      <c r="D898" s="59">
        <v>8.1018518518518514E-3</v>
      </c>
      <c r="E898" s="5" t="s">
        <v>111</v>
      </c>
      <c r="F898" s="5" t="s">
        <v>301</v>
      </c>
      <c r="G898" s="6" t="s">
        <v>344</v>
      </c>
      <c r="H898" s="5" t="s">
        <v>316</v>
      </c>
      <c r="I898" s="5" t="s">
        <v>24</v>
      </c>
      <c r="J898" s="5" t="s">
        <v>338</v>
      </c>
      <c r="K898" s="1" t="s">
        <v>123</v>
      </c>
      <c r="L898" s="1">
        <v>2</v>
      </c>
      <c r="M898" s="19" t="s">
        <v>151</v>
      </c>
    </row>
    <row r="899" spans="1:13">
      <c r="A899" s="58">
        <v>45902</v>
      </c>
      <c r="B899" s="59">
        <v>0.46875</v>
      </c>
      <c r="C899" s="59">
        <v>0.47702546296296294</v>
      </c>
      <c r="D899" s="59">
        <v>8.2754629629629636E-3</v>
      </c>
      <c r="E899" s="5" t="s">
        <v>341</v>
      </c>
      <c r="F899" s="5" t="s">
        <v>312</v>
      </c>
      <c r="G899" s="6" t="s">
        <v>112</v>
      </c>
      <c r="H899" s="5" t="s">
        <v>318</v>
      </c>
      <c r="I899" s="5" t="s">
        <v>24</v>
      </c>
      <c r="J899" s="5" t="s">
        <v>359</v>
      </c>
      <c r="K899" s="1" t="s">
        <v>261</v>
      </c>
      <c r="L899" s="1">
        <v>1</v>
      </c>
      <c r="M899" s="19" t="s">
        <v>151</v>
      </c>
    </row>
    <row r="900" spans="1:13">
      <c r="A900" s="58">
        <v>45909</v>
      </c>
      <c r="B900" s="59">
        <v>0.35416666666666669</v>
      </c>
      <c r="C900" s="59">
        <v>0.3662037037037037</v>
      </c>
      <c r="D900" s="59">
        <v>1.2037037037037037E-2</v>
      </c>
      <c r="E900" s="5" t="s">
        <v>288</v>
      </c>
      <c r="F900" s="5" t="s">
        <v>301</v>
      </c>
      <c r="G900" s="6" t="s">
        <v>69</v>
      </c>
      <c r="H900" s="5" t="s">
        <v>70</v>
      </c>
      <c r="I900" s="5" t="s">
        <v>24</v>
      </c>
      <c r="J900" s="5" t="s">
        <v>322</v>
      </c>
      <c r="K900" s="1" t="s">
        <v>323</v>
      </c>
      <c r="L900" s="1">
        <v>3</v>
      </c>
      <c r="M900" s="27" t="s">
        <v>153</v>
      </c>
    </row>
    <row r="901" spans="1:13">
      <c r="A901" s="58">
        <v>45915</v>
      </c>
      <c r="B901" s="59">
        <v>0.55555555555555558</v>
      </c>
      <c r="C901" s="59">
        <v>0.56510416666666663</v>
      </c>
      <c r="D901" s="59">
        <v>9.5486111111111119E-3</v>
      </c>
      <c r="E901" s="5" t="s">
        <v>289</v>
      </c>
      <c r="F901" s="5" t="s">
        <v>312</v>
      </c>
      <c r="G901" s="6" t="s">
        <v>45</v>
      </c>
      <c r="H901" s="5" t="s">
        <v>321</v>
      </c>
      <c r="I901" s="5" t="s">
        <v>24</v>
      </c>
      <c r="J901" s="5" t="s">
        <v>320</v>
      </c>
      <c r="K901" s="1" t="s">
        <v>51</v>
      </c>
      <c r="L901" s="1">
        <v>2</v>
      </c>
      <c r="M901" s="19" t="s">
        <v>130</v>
      </c>
    </row>
    <row r="902" spans="1:13">
      <c r="A902" s="58">
        <v>45922</v>
      </c>
      <c r="B902" s="59">
        <v>0.40625</v>
      </c>
      <c r="C902" s="59">
        <v>0.41770833333333335</v>
      </c>
      <c r="D902" s="59">
        <v>1.1458333333333333E-2</v>
      </c>
      <c r="E902" s="5" t="s">
        <v>290</v>
      </c>
      <c r="F902" s="5" t="s">
        <v>306</v>
      </c>
      <c r="G902" s="6" t="s">
        <v>97</v>
      </c>
      <c r="H902" s="5" t="s">
        <v>316</v>
      </c>
      <c r="I902" s="5" t="s">
        <v>24</v>
      </c>
      <c r="J902" s="5" t="s">
        <v>325</v>
      </c>
      <c r="K902" s="1" t="s">
        <v>56</v>
      </c>
      <c r="L902" s="1">
        <v>4</v>
      </c>
      <c r="M902" s="19" t="s">
        <v>132</v>
      </c>
    </row>
    <row r="903" spans="1:13">
      <c r="A903" s="58">
        <v>45928</v>
      </c>
      <c r="B903" s="59">
        <v>0.4236111111111111</v>
      </c>
      <c r="C903" s="59">
        <v>0.43182870370370369</v>
      </c>
      <c r="D903" s="59">
        <v>8.2175925925925923E-3</v>
      </c>
      <c r="E903" s="5" t="s">
        <v>282</v>
      </c>
      <c r="F903" s="5" t="s">
        <v>302</v>
      </c>
      <c r="G903" s="6" t="s">
        <v>334</v>
      </c>
      <c r="H903" s="5" t="s">
        <v>324</v>
      </c>
      <c r="I903" s="5" t="s">
        <v>10</v>
      </c>
      <c r="J903" s="5" t="s">
        <v>326</v>
      </c>
      <c r="K903" s="1" t="s">
        <v>114</v>
      </c>
      <c r="L903" s="1">
        <v>1</v>
      </c>
      <c r="M903" s="19" t="s">
        <v>132</v>
      </c>
    </row>
    <row r="904" spans="1:13">
      <c r="A904" s="58">
        <v>45843</v>
      </c>
      <c r="B904" s="59">
        <v>0.4861111111111111</v>
      </c>
      <c r="C904" s="59">
        <v>0.49542824074074077</v>
      </c>
      <c r="D904" s="59">
        <v>9.3171296296296301E-3</v>
      </c>
      <c r="E904" s="5" t="s">
        <v>218</v>
      </c>
      <c r="F904" s="5" t="s">
        <v>304</v>
      </c>
      <c r="G904" s="6" t="s">
        <v>330</v>
      </c>
      <c r="H904" s="5" t="s">
        <v>318</v>
      </c>
      <c r="I904" s="5" t="s">
        <v>24</v>
      </c>
      <c r="J904" s="5" t="s">
        <v>366</v>
      </c>
      <c r="K904" s="1" t="s">
        <v>137</v>
      </c>
      <c r="L904" s="1">
        <v>3</v>
      </c>
      <c r="M904" s="19" t="s">
        <v>135</v>
      </c>
    </row>
    <row r="905" spans="1:13">
      <c r="A905" s="58">
        <v>45850</v>
      </c>
      <c r="B905" s="59">
        <v>0.33680555555555558</v>
      </c>
      <c r="C905" s="59">
        <v>0.34849537037037037</v>
      </c>
      <c r="D905" s="59">
        <v>1.1689814814814814E-2</v>
      </c>
      <c r="E905" s="5" t="s">
        <v>281</v>
      </c>
      <c r="F905" s="5" t="s">
        <v>311</v>
      </c>
      <c r="G905" s="6" t="s">
        <v>9</v>
      </c>
      <c r="H905" s="5" t="s">
        <v>70</v>
      </c>
      <c r="I905" s="5" t="s">
        <v>24</v>
      </c>
      <c r="J905" s="5" t="s">
        <v>329</v>
      </c>
      <c r="K905" s="1" t="s">
        <v>17</v>
      </c>
      <c r="L905" s="1">
        <v>2</v>
      </c>
      <c r="M905" s="19" t="s">
        <v>138</v>
      </c>
    </row>
    <row r="906" spans="1:13">
      <c r="A906" s="58">
        <v>45857</v>
      </c>
      <c r="B906" s="59">
        <v>0.51736111111111116</v>
      </c>
      <c r="C906" s="59">
        <v>0.52679398148148149</v>
      </c>
      <c r="D906" s="59">
        <v>9.432870370370371E-3</v>
      </c>
      <c r="E906" s="5" t="s">
        <v>346</v>
      </c>
      <c r="F906" s="5" t="s">
        <v>302</v>
      </c>
      <c r="G906" s="6" t="s">
        <v>26</v>
      </c>
      <c r="H906" s="5" t="s">
        <v>321</v>
      </c>
      <c r="I906" s="5" t="s">
        <v>24</v>
      </c>
      <c r="J906" s="5" t="s">
        <v>331</v>
      </c>
      <c r="K906" s="1" t="s">
        <v>123</v>
      </c>
      <c r="L906" s="1">
        <v>1</v>
      </c>
      <c r="M906" s="19" t="s">
        <v>148</v>
      </c>
    </row>
    <row r="907" spans="1:13">
      <c r="A907" s="58">
        <v>45863</v>
      </c>
      <c r="B907" s="59">
        <v>0.39930555555555558</v>
      </c>
      <c r="C907" s="59">
        <v>0.41128472222222223</v>
      </c>
      <c r="D907" s="59">
        <v>1.1979166666666667E-2</v>
      </c>
      <c r="E907" s="5" t="s">
        <v>348</v>
      </c>
      <c r="F907" s="5" t="s">
        <v>303</v>
      </c>
      <c r="G907" s="6" t="s">
        <v>45</v>
      </c>
      <c r="H907" s="5" t="s">
        <v>316</v>
      </c>
      <c r="I907" s="5" t="s">
        <v>24</v>
      </c>
      <c r="J907" s="5" t="s">
        <v>328</v>
      </c>
      <c r="K907" s="1" t="s">
        <v>51</v>
      </c>
      <c r="L907" s="1">
        <v>4</v>
      </c>
      <c r="M907" s="19" t="s">
        <v>151</v>
      </c>
    </row>
    <row r="908" spans="1:13">
      <c r="A908" s="58">
        <v>45869</v>
      </c>
      <c r="B908" s="59">
        <v>0.41666666666666669</v>
      </c>
      <c r="C908" s="59">
        <v>0.42476851851851855</v>
      </c>
      <c r="D908" s="59">
        <v>8.1018518518518514E-3</v>
      </c>
      <c r="E908" s="5" t="s">
        <v>213</v>
      </c>
      <c r="F908" s="5" t="s">
        <v>301</v>
      </c>
      <c r="G908" s="6" t="s">
        <v>49</v>
      </c>
      <c r="H908" s="5" t="s">
        <v>318</v>
      </c>
      <c r="I908" s="5" t="s">
        <v>24</v>
      </c>
      <c r="J908" s="5" t="s">
        <v>345</v>
      </c>
      <c r="K908" s="1" t="s">
        <v>137</v>
      </c>
      <c r="L908" s="1">
        <v>2</v>
      </c>
      <c r="M908" s="19" t="s">
        <v>151</v>
      </c>
    </row>
    <row r="909" spans="1:13">
      <c r="A909" s="58">
        <v>45873</v>
      </c>
      <c r="B909" s="59">
        <v>0.47569444444444442</v>
      </c>
      <c r="C909" s="59">
        <v>0.48396990740740742</v>
      </c>
      <c r="D909" s="59">
        <v>8.2754629629629636E-3</v>
      </c>
      <c r="E909" s="5" t="s">
        <v>350</v>
      </c>
      <c r="F909" s="5" t="s">
        <v>313</v>
      </c>
      <c r="G909" s="6" t="s">
        <v>139</v>
      </c>
      <c r="H909" s="5" t="s">
        <v>70</v>
      </c>
      <c r="I909" s="5" t="s">
        <v>24</v>
      </c>
      <c r="J909" s="5" t="s">
        <v>319</v>
      </c>
      <c r="K909" s="1" t="s">
        <v>9</v>
      </c>
      <c r="L909" s="1">
        <v>1</v>
      </c>
      <c r="M909" s="27" t="s">
        <v>153</v>
      </c>
    </row>
    <row r="910" spans="1:13">
      <c r="A910" s="58">
        <v>45879</v>
      </c>
      <c r="B910" s="59">
        <v>0.34722222222222221</v>
      </c>
      <c r="C910" s="59">
        <v>0.35682870370370373</v>
      </c>
      <c r="D910" s="59">
        <v>9.6064814814814815E-3</v>
      </c>
      <c r="E910" s="5" t="s">
        <v>121</v>
      </c>
      <c r="F910" s="5" t="s">
        <v>301</v>
      </c>
      <c r="G910" s="6" t="s">
        <v>335</v>
      </c>
      <c r="H910" s="5" t="s">
        <v>324</v>
      </c>
      <c r="I910" s="5" t="s">
        <v>24</v>
      </c>
      <c r="J910" s="5" t="s">
        <v>336</v>
      </c>
      <c r="K910" s="1" t="s">
        <v>102</v>
      </c>
      <c r="L910" s="1">
        <v>3</v>
      </c>
      <c r="M910" s="19" t="s">
        <v>130</v>
      </c>
    </row>
    <row r="911" spans="1:13">
      <c r="A911" s="58">
        <v>45886</v>
      </c>
      <c r="B911" s="59">
        <v>0.54861111111111116</v>
      </c>
      <c r="C911" s="59">
        <v>0.56093749999999998</v>
      </c>
      <c r="D911" s="59">
        <v>1.2326388888888888E-2</v>
      </c>
      <c r="E911" s="5" t="s">
        <v>159</v>
      </c>
      <c r="F911" s="5" t="s">
        <v>313</v>
      </c>
      <c r="G911" s="6" t="s">
        <v>194</v>
      </c>
      <c r="H911" s="5" t="s">
        <v>321</v>
      </c>
      <c r="I911" s="5" t="s">
        <v>10</v>
      </c>
      <c r="J911" s="5" t="s">
        <v>364</v>
      </c>
      <c r="K911" s="1" t="s">
        <v>114</v>
      </c>
      <c r="L911" s="1">
        <v>4</v>
      </c>
      <c r="M911" s="19" t="s">
        <v>132</v>
      </c>
    </row>
    <row r="912" spans="1:13">
      <c r="A912" s="58">
        <v>45892</v>
      </c>
      <c r="B912" s="59">
        <v>0.375</v>
      </c>
      <c r="C912" s="59">
        <v>0.38298611111111114</v>
      </c>
      <c r="D912" s="59">
        <v>7.9861111111111105E-3</v>
      </c>
      <c r="E912" s="5" t="s">
        <v>149</v>
      </c>
      <c r="F912" s="5" t="s">
        <v>302</v>
      </c>
      <c r="G912" s="6" t="s">
        <v>112</v>
      </c>
      <c r="H912" s="5" t="s">
        <v>316</v>
      </c>
      <c r="I912" s="5" t="s">
        <v>24</v>
      </c>
      <c r="J912" s="5" t="s">
        <v>338</v>
      </c>
      <c r="K912" s="1" t="s">
        <v>123</v>
      </c>
      <c r="L912" s="1">
        <v>2</v>
      </c>
      <c r="M912" s="19" t="s">
        <v>132</v>
      </c>
    </row>
    <row r="913" spans="1:13">
      <c r="A913" s="58">
        <v>45898</v>
      </c>
      <c r="B913" s="59">
        <v>0.42708333333333331</v>
      </c>
      <c r="C913" s="59">
        <v>0.43524305555555554</v>
      </c>
      <c r="D913" s="59">
        <v>8.1597222222222227E-3</v>
      </c>
      <c r="E913" s="5" t="s">
        <v>125</v>
      </c>
      <c r="F913" s="5" t="s">
        <v>302</v>
      </c>
      <c r="G913" s="6" t="s">
        <v>26</v>
      </c>
      <c r="H913" s="5" t="s">
        <v>318</v>
      </c>
      <c r="I913" s="5" t="s">
        <v>24</v>
      </c>
      <c r="J913" s="5" t="s">
        <v>356</v>
      </c>
      <c r="K913" s="1" t="s">
        <v>261</v>
      </c>
      <c r="L913" s="1">
        <v>1</v>
      </c>
      <c r="M913" s="19" t="s">
        <v>135</v>
      </c>
    </row>
    <row r="914" spans="1:13">
      <c r="A914" s="58">
        <v>45903</v>
      </c>
      <c r="B914" s="59">
        <v>0.49305555555555558</v>
      </c>
      <c r="C914" s="59">
        <v>0.50526620370370368</v>
      </c>
      <c r="D914" s="59">
        <v>1.2210648148148148E-2</v>
      </c>
      <c r="E914" s="5" t="s">
        <v>193</v>
      </c>
      <c r="F914" s="5" t="s">
        <v>304</v>
      </c>
      <c r="G914" s="6" t="s">
        <v>45</v>
      </c>
      <c r="H914" s="5" t="s">
        <v>70</v>
      </c>
      <c r="I914" s="5" t="s">
        <v>24</v>
      </c>
      <c r="J914" s="5" t="s">
        <v>322</v>
      </c>
      <c r="K914" s="1" t="s">
        <v>323</v>
      </c>
      <c r="L914" s="1">
        <v>3</v>
      </c>
      <c r="M914" s="19" t="s">
        <v>138</v>
      </c>
    </row>
    <row r="915" spans="1:13">
      <c r="A915" s="58">
        <v>45910</v>
      </c>
      <c r="B915" s="59">
        <v>0.36458333333333331</v>
      </c>
      <c r="C915" s="59">
        <v>0.37384259259259262</v>
      </c>
      <c r="D915" s="59">
        <v>9.2592592592592587E-3</v>
      </c>
      <c r="E915" s="5" t="s">
        <v>204</v>
      </c>
      <c r="F915" s="5" t="s">
        <v>306</v>
      </c>
      <c r="G915" s="6" t="s">
        <v>63</v>
      </c>
      <c r="H915" s="5" t="s">
        <v>321</v>
      </c>
      <c r="I915" s="5" t="s">
        <v>24</v>
      </c>
      <c r="J915" s="5" t="s">
        <v>320</v>
      </c>
      <c r="K915" s="1" t="s">
        <v>51</v>
      </c>
      <c r="L915" s="1">
        <v>2</v>
      </c>
      <c r="M915" s="19" t="s">
        <v>148</v>
      </c>
    </row>
    <row r="916" spans="1:13">
      <c r="A916" s="58">
        <v>45916</v>
      </c>
      <c r="B916" s="59">
        <v>0.52083333333333337</v>
      </c>
      <c r="C916" s="59">
        <v>0.53258101851851847</v>
      </c>
      <c r="D916" s="59">
        <v>1.1747685185185186E-2</v>
      </c>
      <c r="E916" s="5" t="s">
        <v>146</v>
      </c>
      <c r="F916" s="5" t="s">
        <v>302</v>
      </c>
      <c r="G916" s="6" t="s">
        <v>97</v>
      </c>
      <c r="H916" s="5" t="s">
        <v>316</v>
      </c>
      <c r="I916" s="5" t="s">
        <v>24</v>
      </c>
      <c r="J916" s="5" t="s">
        <v>325</v>
      </c>
      <c r="K916" s="1" t="s">
        <v>56</v>
      </c>
      <c r="L916" s="1">
        <v>4</v>
      </c>
      <c r="M916" s="19" t="s">
        <v>151</v>
      </c>
    </row>
    <row r="917" spans="1:13">
      <c r="A917" s="58">
        <v>45923</v>
      </c>
      <c r="B917" s="59">
        <v>0.3888888888888889</v>
      </c>
      <c r="C917" s="59">
        <v>0.39704861111111112</v>
      </c>
      <c r="D917" s="59">
        <v>8.1597222222222227E-3</v>
      </c>
      <c r="E917" s="5" t="s">
        <v>156</v>
      </c>
      <c r="F917" s="5" t="s">
        <v>305</v>
      </c>
      <c r="G917" s="6" t="s">
        <v>247</v>
      </c>
      <c r="H917" s="5" t="s">
        <v>324</v>
      </c>
      <c r="I917" s="5" t="s">
        <v>10</v>
      </c>
      <c r="J917" s="5" t="s">
        <v>326</v>
      </c>
      <c r="K917" s="1" t="s">
        <v>114</v>
      </c>
      <c r="L917" s="1">
        <v>1</v>
      </c>
      <c r="M917" s="19" t="s">
        <v>151</v>
      </c>
    </row>
    <row r="918" spans="1:13">
      <c r="A918" s="58">
        <v>45929</v>
      </c>
      <c r="B918" s="59">
        <v>0.44097222222222221</v>
      </c>
      <c r="C918" s="59">
        <v>0.45034722222222223</v>
      </c>
      <c r="D918" s="59">
        <v>9.3749999999999997E-3</v>
      </c>
      <c r="E918" s="5" t="s">
        <v>209</v>
      </c>
      <c r="F918" s="5" t="s">
        <v>303</v>
      </c>
      <c r="G918" s="6" t="s">
        <v>330</v>
      </c>
      <c r="H918" s="5" t="s">
        <v>318</v>
      </c>
      <c r="I918" s="5" t="s">
        <v>24</v>
      </c>
      <c r="J918" s="5" t="s">
        <v>327</v>
      </c>
      <c r="K918" s="1" t="s">
        <v>137</v>
      </c>
      <c r="L918" s="1">
        <v>3</v>
      </c>
      <c r="M918" s="27" t="s">
        <v>153</v>
      </c>
    </row>
    <row r="919" spans="1:13">
      <c r="A919" s="58">
        <v>45842</v>
      </c>
      <c r="B919" s="59">
        <v>0.46180555555555558</v>
      </c>
      <c r="C919" s="59">
        <v>0.47378472222222223</v>
      </c>
      <c r="D919" s="59">
        <v>1.1979166666666667E-2</v>
      </c>
      <c r="E919" s="5" t="s">
        <v>222</v>
      </c>
      <c r="F919" s="5" t="s">
        <v>309</v>
      </c>
      <c r="G919" s="6" t="s">
        <v>343</v>
      </c>
      <c r="H919" s="5" t="s">
        <v>70</v>
      </c>
      <c r="I919" s="5" t="s">
        <v>24</v>
      </c>
      <c r="J919" s="5" t="s">
        <v>329</v>
      </c>
      <c r="K919" s="1" t="s">
        <v>17</v>
      </c>
      <c r="L919" s="1">
        <v>2</v>
      </c>
      <c r="M919" s="19" t="s">
        <v>130</v>
      </c>
    </row>
    <row r="920" spans="1:13">
      <c r="A920" s="58">
        <v>45851</v>
      </c>
      <c r="B920" s="59">
        <v>0.3576388888888889</v>
      </c>
      <c r="C920" s="59">
        <v>0.36724537037037036</v>
      </c>
      <c r="D920" s="59">
        <v>9.6064814814814815E-3</v>
      </c>
      <c r="E920" s="5" t="s">
        <v>212</v>
      </c>
      <c r="F920" s="5" t="s">
        <v>308</v>
      </c>
      <c r="G920" s="6" t="s">
        <v>78</v>
      </c>
      <c r="H920" s="5" t="s">
        <v>321</v>
      </c>
      <c r="I920" s="5" t="s">
        <v>24</v>
      </c>
      <c r="J920" s="5" t="s">
        <v>331</v>
      </c>
      <c r="K920" s="1" t="s">
        <v>123</v>
      </c>
      <c r="L920" s="1">
        <v>1</v>
      </c>
      <c r="M920" s="19" t="s">
        <v>132</v>
      </c>
    </row>
    <row r="921" spans="1:13">
      <c r="A921" s="58">
        <v>45858</v>
      </c>
      <c r="B921" s="59">
        <v>0.54166666666666663</v>
      </c>
      <c r="C921" s="59">
        <v>0.5532407407407407</v>
      </c>
      <c r="D921" s="59">
        <v>1.1574074074074073E-2</v>
      </c>
      <c r="E921" s="5" t="s">
        <v>333</v>
      </c>
      <c r="F921" s="5" t="s">
        <v>313</v>
      </c>
      <c r="G921" s="6" t="s">
        <v>45</v>
      </c>
      <c r="H921" s="5" t="s">
        <v>316</v>
      </c>
      <c r="I921" s="5" t="s">
        <v>24</v>
      </c>
      <c r="J921" s="5" t="s">
        <v>328</v>
      </c>
      <c r="K921" s="1" t="s">
        <v>51</v>
      </c>
      <c r="L921" s="1">
        <v>4</v>
      </c>
      <c r="M921" s="19" t="s">
        <v>132</v>
      </c>
    </row>
    <row r="922" spans="1:13">
      <c r="A922" s="58">
        <v>45864</v>
      </c>
      <c r="B922" s="59">
        <v>0.38541666666666669</v>
      </c>
      <c r="C922" s="59">
        <v>0.39346064814814813</v>
      </c>
      <c r="D922" s="59">
        <v>8.0439814814814818E-3</v>
      </c>
      <c r="E922" s="5" t="s">
        <v>287</v>
      </c>
      <c r="F922" s="5" t="s">
        <v>313</v>
      </c>
      <c r="G922" s="6" t="s">
        <v>334</v>
      </c>
      <c r="H922" s="5" t="s">
        <v>318</v>
      </c>
      <c r="I922" s="5" t="s">
        <v>24</v>
      </c>
      <c r="J922" s="5" t="s">
        <v>361</v>
      </c>
      <c r="K922" s="1" t="s">
        <v>137</v>
      </c>
      <c r="L922" s="1">
        <v>2</v>
      </c>
      <c r="M922" s="19" t="s">
        <v>135</v>
      </c>
    </row>
    <row r="923" spans="1:13">
      <c r="A923" s="58">
        <v>45871</v>
      </c>
      <c r="B923" s="59">
        <v>0.4375</v>
      </c>
      <c r="C923" s="59">
        <v>0.44537037037037036</v>
      </c>
      <c r="D923" s="59">
        <v>7.8703703703703696E-3</v>
      </c>
      <c r="E923" s="5" t="s">
        <v>128</v>
      </c>
      <c r="F923" s="5" t="s">
        <v>301</v>
      </c>
      <c r="G923" s="6" t="s">
        <v>139</v>
      </c>
      <c r="H923" s="5" t="s">
        <v>70</v>
      </c>
      <c r="I923" s="5" t="s">
        <v>24</v>
      </c>
      <c r="J923" s="5" t="s">
        <v>319</v>
      </c>
      <c r="K923" s="1" t="s">
        <v>9</v>
      </c>
      <c r="L923" s="1">
        <v>1</v>
      </c>
      <c r="M923" s="19" t="s">
        <v>138</v>
      </c>
    </row>
    <row r="924" spans="1:13">
      <c r="A924" s="58">
        <v>45877</v>
      </c>
      <c r="B924" s="59">
        <v>0.48958333333333331</v>
      </c>
      <c r="C924" s="59">
        <v>0.49913194444444442</v>
      </c>
      <c r="D924" s="59">
        <v>9.5486111111111119E-3</v>
      </c>
      <c r="E924" s="5" t="s">
        <v>170</v>
      </c>
      <c r="F924" s="5" t="s">
        <v>302</v>
      </c>
      <c r="G924" s="6" t="s">
        <v>9</v>
      </c>
      <c r="H924" s="5" t="s">
        <v>324</v>
      </c>
      <c r="I924" s="5" t="s">
        <v>24</v>
      </c>
      <c r="J924" s="5" t="s">
        <v>336</v>
      </c>
      <c r="K924" s="1" t="s">
        <v>47</v>
      </c>
      <c r="L924" s="1">
        <v>3</v>
      </c>
      <c r="M924" s="19" t="s">
        <v>148</v>
      </c>
    </row>
    <row r="925" spans="1:13">
      <c r="A925" s="58">
        <v>45884</v>
      </c>
      <c r="B925" s="59">
        <v>0.34027777777777779</v>
      </c>
      <c r="C925" s="59">
        <v>0.35266203703703702</v>
      </c>
      <c r="D925" s="59">
        <v>1.238425925925926E-2</v>
      </c>
      <c r="E925" s="5" t="s">
        <v>133</v>
      </c>
      <c r="F925" s="5" t="s">
        <v>301</v>
      </c>
      <c r="G925" s="6" t="s">
        <v>112</v>
      </c>
      <c r="H925" s="5" t="s">
        <v>321</v>
      </c>
      <c r="I925" s="5" t="s">
        <v>10</v>
      </c>
      <c r="J925" s="5" t="s">
        <v>364</v>
      </c>
      <c r="K925" s="1" t="s">
        <v>114</v>
      </c>
      <c r="L925" s="1">
        <v>4</v>
      </c>
      <c r="M925" s="19" t="s">
        <v>151</v>
      </c>
    </row>
    <row r="926" spans="1:13">
      <c r="A926" s="58">
        <v>45890</v>
      </c>
      <c r="B926" s="59">
        <v>0.52777777777777779</v>
      </c>
      <c r="C926" s="59">
        <v>0.53628472222222223</v>
      </c>
      <c r="D926" s="59">
        <v>8.5069444444444437E-3</v>
      </c>
      <c r="E926" s="5" t="s">
        <v>207</v>
      </c>
      <c r="F926" s="5" t="s">
        <v>304</v>
      </c>
      <c r="G926" s="6" t="s">
        <v>344</v>
      </c>
      <c r="H926" s="5" t="s">
        <v>316</v>
      </c>
      <c r="I926" s="5" t="s">
        <v>24</v>
      </c>
      <c r="J926" s="5" t="s">
        <v>338</v>
      </c>
      <c r="K926" s="1" t="s">
        <v>123</v>
      </c>
      <c r="L926" s="1">
        <v>2</v>
      </c>
      <c r="M926" s="19" t="s">
        <v>151</v>
      </c>
    </row>
    <row r="927" spans="1:13">
      <c r="A927" s="58">
        <v>45896</v>
      </c>
      <c r="B927" s="59">
        <v>0.39583333333333331</v>
      </c>
      <c r="C927" s="59">
        <v>0.40410879629629631</v>
      </c>
      <c r="D927" s="59">
        <v>8.2754629629629636E-3</v>
      </c>
      <c r="E927" s="5" t="s">
        <v>118</v>
      </c>
      <c r="F927" s="5" t="s">
        <v>301</v>
      </c>
      <c r="G927" s="6" t="s">
        <v>26</v>
      </c>
      <c r="H927" s="5" t="s">
        <v>318</v>
      </c>
      <c r="I927" s="5" t="s">
        <v>24</v>
      </c>
      <c r="J927" s="5" t="s">
        <v>339</v>
      </c>
      <c r="K927" s="1" t="s">
        <v>261</v>
      </c>
      <c r="L927" s="1">
        <v>1</v>
      </c>
      <c r="M927" s="27" t="s">
        <v>153</v>
      </c>
    </row>
    <row r="928" spans="1:13">
      <c r="A928" s="58">
        <v>45904</v>
      </c>
      <c r="B928" s="59">
        <v>0.4548611111111111</v>
      </c>
      <c r="C928" s="59">
        <v>0.46712962962962962</v>
      </c>
      <c r="D928" s="59">
        <v>1.2268518518518519E-2</v>
      </c>
      <c r="E928" s="5" t="s">
        <v>340</v>
      </c>
      <c r="F928" s="5" t="s">
        <v>310</v>
      </c>
      <c r="G928" s="6" t="s">
        <v>45</v>
      </c>
      <c r="H928" s="5" t="s">
        <v>70</v>
      </c>
      <c r="I928" s="5" t="s">
        <v>24</v>
      </c>
      <c r="J928" s="5" t="s">
        <v>322</v>
      </c>
      <c r="K928" s="1" t="s">
        <v>323</v>
      </c>
      <c r="L928" s="1">
        <v>3</v>
      </c>
      <c r="M928" s="19" t="s">
        <v>130</v>
      </c>
    </row>
    <row r="929" spans="1:13">
      <c r="A929" s="58">
        <v>45911</v>
      </c>
      <c r="B929" s="59">
        <v>0.47222222222222221</v>
      </c>
      <c r="C929" s="59">
        <v>0.48165509259259259</v>
      </c>
      <c r="D929" s="59">
        <v>9.432870370370371E-3</v>
      </c>
      <c r="E929" s="5" t="s">
        <v>111</v>
      </c>
      <c r="F929" s="5" t="s">
        <v>301</v>
      </c>
      <c r="G929" s="6" t="s">
        <v>69</v>
      </c>
      <c r="H929" s="5" t="s">
        <v>321</v>
      </c>
      <c r="I929" s="5" t="s">
        <v>24</v>
      </c>
      <c r="J929" s="5" t="s">
        <v>320</v>
      </c>
      <c r="K929" s="1" t="s">
        <v>51</v>
      </c>
      <c r="L929" s="1">
        <v>2</v>
      </c>
      <c r="M929" s="19" t="s">
        <v>132</v>
      </c>
    </row>
    <row r="930" spans="1:13">
      <c r="A930" s="58">
        <v>45917</v>
      </c>
      <c r="B930" s="59">
        <v>0.35069444444444442</v>
      </c>
      <c r="C930" s="59">
        <v>0.36261574074074077</v>
      </c>
      <c r="D930" s="59">
        <v>1.1921296296296296E-2</v>
      </c>
      <c r="E930" s="5" t="s">
        <v>341</v>
      </c>
      <c r="F930" s="5" t="s">
        <v>312</v>
      </c>
      <c r="G930" s="6" t="s">
        <v>97</v>
      </c>
      <c r="H930" s="5" t="s">
        <v>316</v>
      </c>
      <c r="I930" s="5" t="s">
        <v>24</v>
      </c>
      <c r="J930" s="5" t="s">
        <v>325</v>
      </c>
      <c r="K930" s="1" t="s">
        <v>56</v>
      </c>
      <c r="L930" s="1">
        <v>4</v>
      </c>
      <c r="M930" s="19" t="s">
        <v>132</v>
      </c>
    </row>
    <row r="931" spans="1:13">
      <c r="A931" s="58">
        <v>45924</v>
      </c>
      <c r="B931" s="59">
        <v>0.54513888888888884</v>
      </c>
      <c r="C931" s="59">
        <v>0.55335648148148153</v>
      </c>
      <c r="D931" s="59">
        <v>8.2175925925925923E-3</v>
      </c>
      <c r="E931" s="5" t="s">
        <v>288</v>
      </c>
      <c r="F931" s="5" t="s">
        <v>301</v>
      </c>
      <c r="G931" s="6" t="s">
        <v>194</v>
      </c>
      <c r="H931" s="5" t="s">
        <v>324</v>
      </c>
      <c r="I931" s="5" t="s">
        <v>10</v>
      </c>
      <c r="J931" s="5" t="s">
        <v>326</v>
      </c>
      <c r="K931" s="1" t="s">
        <v>114</v>
      </c>
      <c r="L931" s="1">
        <v>1</v>
      </c>
      <c r="M931" s="19" t="s">
        <v>135</v>
      </c>
    </row>
    <row r="932" spans="1:13">
      <c r="A932" s="58">
        <v>45930</v>
      </c>
      <c r="B932" s="59">
        <v>0.40972222222222221</v>
      </c>
      <c r="C932" s="59">
        <v>0.41921296296296295</v>
      </c>
      <c r="D932" s="59">
        <v>9.4907407407407406E-3</v>
      </c>
      <c r="E932" s="5" t="s">
        <v>289</v>
      </c>
      <c r="F932" s="5" t="s">
        <v>312</v>
      </c>
      <c r="G932" s="6" t="s">
        <v>330</v>
      </c>
      <c r="H932" s="5" t="s">
        <v>318</v>
      </c>
      <c r="I932" s="5" t="s">
        <v>24</v>
      </c>
      <c r="J932" s="5" t="s">
        <v>351</v>
      </c>
      <c r="K932" s="1" t="s">
        <v>137</v>
      </c>
      <c r="L932" s="1">
        <v>3</v>
      </c>
      <c r="M932" s="19" t="s">
        <v>138</v>
      </c>
    </row>
    <row r="933" spans="1:13">
      <c r="A933" s="58">
        <v>45844</v>
      </c>
      <c r="B933" s="59">
        <v>0.44444444444444442</v>
      </c>
      <c r="C933" s="59">
        <v>0.45653935185185185</v>
      </c>
      <c r="D933" s="59">
        <v>1.2094907407407407E-2</v>
      </c>
      <c r="E933" s="5" t="s">
        <v>290</v>
      </c>
      <c r="F933" s="5" t="s">
        <v>306</v>
      </c>
      <c r="G933" s="6" t="s">
        <v>49</v>
      </c>
      <c r="H933" s="5" t="s">
        <v>70</v>
      </c>
      <c r="I933" s="5" t="s">
        <v>24</v>
      </c>
      <c r="J933" s="5" t="s">
        <v>329</v>
      </c>
      <c r="K933" s="1" t="s">
        <v>17</v>
      </c>
      <c r="L933" s="1">
        <v>2</v>
      </c>
      <c r="M933" s="19" t="s">
        <v>148</v>
      </c>
    </row>
    <row r="934" spans="1:13">
      <c r="A934" s="58">
        <v>45852</v>
      </c>
      <c r="B934" s="59">
        <v>0.46875</v>
      </c>
      <c r="C934" s="59">
        <v>0.47812500000000002</v>
      </c>
      <c r="D934" s="59">
        <v>9.3749999999999997E-3</v>
      </c>
      <c r="E934" s="5" t="s">
        <v>282</v>
      </c>
      <c r="F934" s="5" t="s">
        <v>302</v>
      </c>
      <c r="G934" s="6" t="s">
        <v>335</v>
      </c>
      <c r="H934" s="5" t="s">
        <v>321</v>
      </c>
      <c r="I934" s="5" t="s">
        <v>24</v>
      </c>
      <c r="J934" s="5" t="s">
        <v>331</v>
      </c>
      <c r="K934" s="1" t="s">
        <v>123</v>
      </c>
      <c r="L934" s="1">
        <v>1</v>
      </c>
      <c r="M934" s="19" t="s">
        <v>151</v>
      </c>
    </row>
    <row r="935" spans="1:13">
      <c r="A935" s="58">
        <v>45859</v>
      </c>
      <c r="B935" s="59">
        <v>0.33333333333333331</v>
      </c>
      <c r="C935" s="59">
        <v>0.3449652777777778</v>
      </c>
      <c r="D935" s="59">
        <v>1.1631944444444445E-2</v>
      </c>
      <c r="E935" s="5" t="s">
        <v>218</v>
      </c>
      <c r="F935" s="5" t="s">
        <v>304</v>
      </c>
      <c r="G935" s="6" t="s">
        <v>45</v>
      </c>
      <c r="H935" s="5" t="s">
        <v>316</v>
      </c>
      <c r="I935" s="5" t="s">
        <v>24</v>
      </c>
      <c r="J935" s="5" t="s">
        <v>328</v>
      </c>
      <c r="K935" s="1" t="s">
        <v>51</v>
      </c>
      <c r="L935" s="1">
        <v>4</v>
      </c>
      <c r="M935" s="19" t="s">
        <v>151</v>
      </c>
    </row>
    <row r="936" spans="1:13">
      <c r="A936" s="58">
        <v>45865</v>
      </c>
      <c r="B936" s="59">
        <v>0.51388888888888884</v>
      </c>
      <c r="C936" s="59">
        <v>0.52216435185185184</v>
      </c>
      <c r="D936" s="59">
        <v>8.2754629629629636E-3</v>
      </c>
      <c r="E936" s="5" t="s">
        <v>281</v>
      </c>
      <c r="F936" s="5" t="s">
        <v>311</v>
      </c>
      <c r="G936" s="6" t="s">
        <v>26</v>
      </c>
      <c r="H936" s="5" t="s">
        <v>318</v>
      </c>
      <c r="I936" s="5" t="s">
        <v>24</v>
      </c>
      <c r="J936" s="5" t="s">
        <v>355</v>
      </c>
      <c r="K936" s="1" t="s">
        <v>137</v>
      </c>
      <c r="L936" s="1">
        <v>2</v>
      </c>
      <c r="M936" s="27" t="s">
        <v>153</v>
      </c>
    </row>
    <row r="937" spans="1:13">
      <c r="A937" s="58">
        <v>45874</v>
      </c>
      <c r="B937" s="59">
        <v>0.38194444444444442</v>
      </c>
      <c r="C937" s="59">
        <v>0.39010416666666664</v>
      </c>
      <c r="D937" s="59">
        <v>8.1597222222222227E-3</v>
      </c>
      <c r="E937" s="5" t="s">
        <v>346</v>
      </c>
      <c r="F937" s="5" t="s">
        <v>302</v>
      </c>
      <c r="G937" s="6" t="s">
        <v>139</v>
      </c>
      <c r="H937" s="5" t="s">
        <v>70</v>
      </c>
      <c r="I937" s="5" t="s">
        <v>24</v>
      </c>
      <c r="J937" s="5" t="s">
        <v>319</v>
      </c>
      <c r="K937" s="1" t="s">
        <v>9</v>
      </c>
      <c r="L937" s="1">
        <v>1</v>
      </c>
      <c r="M937" s="19" t="s">
        <v>130</v>
      </c>
    </row>
    <row r="938" spans="1:13">
      <c r="A938" s="58">
        <v>45880</v>
      </c>
      <c r="B938" s="59">
        <v>0.56597222222222221</v>
      </c>
      <c r="C938" s="59">
        <v>0.57557870370370368</v>
      </c>
      <c r="D938" s="59">
        <v>9.6064814814814815E-3</v>
      </c>
      <c r="E938" s="5" t="s">
        <v>348</v>
      </c>
      <c r="F938" s="5" t="s">
        <v>303</v>
      </c>
      <c r="G938" s="6" t="s">
        <v>63</v>
      </c>
      <c r="H938" s="5" t="s">
        <v>324</v>
      </c>
      <c r="I938" s="5" t="s">
        <v>24</v>
      </c>
      <c r="J938" s="5" t="s">
        <v>336</v>
      </c>
      <c r="K938" s="1" t="s">
        <v>102</v>
      </c>
      <c r="L938" s="1">
        <v>3</v>
      </c>
      <c r="M938" s="19" t="s">
        <v>132</v>
      </c>
    </row>
    <row r="939" spans="1:13">
      <c r="A939" s="58">
        <v>45887</v>
      </c>
      <c r="B939" s="59">
        <v>0.4201388888888889</v>
      </c>
      <c r="C939" s="59">
        <v>0.43240740740740741</v>
      </c>
      <c r="D939" s="59">
        <v>1.2268518518518519E-2</v>
      </c>
      <c r="E939" s="5" t="s">
        <v>213</v>
      </c>
      <c r="F939" s="5" t="s">
        <v>301</v>
      </c>
      <c r="G939" s="6" t="s">
        <v>112</v>
      </c>
      <c r="H939" s="5" t="s">
        <v>321</v>
      </c>
      <c r="I939" s="5" t="s">
        <v>10</v>
      </c>
      <c r="J939" s="5" t="s">
        <v>364</v>
      </c>
      <c r="K939" s="1" t="s">
        <v>114</v>
      </c>
      <c r="L939" s="1">
        <v>4</v>
      </c>
      <c r="M939" s="19" t="s">
        <v>132</v>
      </c>
    </row>
    <row r="940" spans="1:13">
      <c r="A940" s="58">
        <v>45893</v>
      </c>
      <c r="B940" s="59">
        <v>0.47916666666666669</v>
      </c>
      <c r="C940" s="59">
        <v>0.48773148148148149</v>
      </c>
      <c r="D940" s="59">
        <v>8.564814814814815E-3</v>
      </c>
      <c r="E940" s="5" t="s">
        <v>350</v>
      </c>
      <c r="F940" s="5" t="s">
        <v>313</v>
      </c>
      <c r="G940" s="6" t="s">
        <v>247</v>
      </c>
      <c r="H940" s="5" t="s">
        <v>316</v>
      </c>
      <c r="I940" s="5" t="s">
        <v>24</v>
      </c>
      <c r="J940" s="5" t="s">
        <v>338</v>
      </c>
      <c r="K940" s="1" t="s">
        <v>123</v>
      </c>
      <c r="L940" s="1">
        <v>2</v>
      </c>
      <c r="M940" s="19" t="s">
        <v>135</v>
      </c>
    </row>
    <row r="941" spans="1:13">
      <c r="A941" s="58">
        <v>45899</v>
      </c>
      <c r="B941" s="59">
        <v>0.36805555555555558</v>
      </c>
      <c r="C941" s="59">
        <v>0.37679398148148147</v>
      </c>
      <c r="D941" s="59">
        <v>8.7384259259259255E-3</v>
      </c>
      <c r="E941" s="5" t="s">
        <v>121</v>
      </c>
      <c r="F941" s="5" t="s">
        <v>301</v>
      </c>
      <c r="G941" s="6" t="s">
        <v>343</v>
      </c>
      <c r="H941" s="5" t="s">
        <v>318</v>
      </c>
      <c r="I941" s="5" t="s">
        <v>24</v>
      </c>
      <c r="J941" s="5" t="s">
        <v>353</v>
      </c>
      <c r="K941" s="1" t="s">
        <v>261</v>
      </c>
      <c r="L941" s="1">
        <v>1</v>
      </c>
      <c r="M941" s="19" t="s">
        <v>138</v>
      </c>
    </row>
    <row r="942" spans="1:13">
      <c r="A942" s="58">
        <v>45905</v>
      </c>
      <c r="B942" s="59">
        <v>0.51041666666666663</v>
      </c>
      <c r="C942" s="59">
        <v>0.52280092592592597</v>
      </c>
      <c r="D942" s="59">
        <v>1.238425925925926E-2</v>
      </c>
      <c r="E942" s="5" t="s">
        <v>159</v>
      </c>
      <c r="F942" s="5" t="s">
        <v>313</v>
      </c>
      <c r="G942" s="6" t="s">
        <v>9</v>
      </c>
      <c r="H942" s="5" t="s">
        <v>70</v>
      </c>
      <c r="I942" s="5" t="s">
        <v>24</v>
      </c>
      <c r="J942" s="5" t="s">
        <v>322</v>
      </c>
      <c r="K942" s="1" t="s">
        <v>323</v>
      </c>
      <c r="L942" s="1">
        <v>3</v>
      </c>
      <c r="M942" s="19" t="s">
        <v>148</v>
      </c>
    </row>
    <row r="943" spans="1:13">
      <c r="A943" s="58">
        <v>45912</v>
      </c>
      <c r="B943" s="59">
        <v>0.3923611111111111</v>
      </c>
      <c r="C943" s="59">
        <v>0.40190972222222221</v>
      </c>
      <c r="D943" s="59">
        <v>9.5486111111111119E-3</v>
      </c>
      <c r="E943" s="5" t="s">
        <v>149</v>
      </c>
      <c r="F943" s="5" t="s">
        <v>302</v>
      </c>
      <c r="G943" s="6" t="s">
        <v>78</v>
      </c>
      <c r="H943" s="5" t="s">
        <v>321</v>
      </c>
      <c r="I943" s="5" t="s">
        <v>24</v>
      </c>
      <c r="J943" s="5" t="s">
        <v>320</v>
      </c>
      <c r="K943" s="1" t="s">
        <v>51</v>
      </c>
      <c r="L943" s="1">
        <v>2</v>
      </c>
      <c r="M943" s="19" t="s">
        <v>151</v>
      </c>
    </row>
    <row r="944" spans="1:13">
      <c r="A944" s="58">
        <v>45919</v>
      </c>
      <c r="B944" s="59">
        <v>0.44444444444444442</v>
      </c>
      <c r="C944" s="59">
        <v>0.45659722222222221</v>
      </c>
      <c r="D944" s="59">
        <v>1.2152777777777778E-2</v>
      </c>
      <c r="E944" s="5" t="s">
        <v>125</v>
      </c>
      <c r="F944" s="5" t="s">
        <v>302</v>
      </c>
      <c r="G944" s="6" t="s">
        <v>97</v>
      </c>
      <c r="H944" s="5" t="s">
        <v>316</v>
      </c>
      <c r="I944" s="5" t="s">
        <v>24</v>
      </c>
      <c r="J944" s="5" t="s">
        <v>325</v>
      </c>
      <c r="K944" s="1" t="s">
        <v>56</v>
      </c>
      <c r="L944" s="1">
        <v>4</v>
      </c>
      <c r="M944" s="19" t="s">
        <v>151</v>
      </c>
    </row>
    <row r="945" spans="1:13">
      <c r="A945" s="58">
        <v>45918</v>
      </c>
      <c r="B945" s="59">
        <v>0.54166666666666663</v>
      </c>
      <c r="C945" s="59">
        <v>0.55364583333333328</v>
      </c>
      <c r="D945" s="59">
        <v>1.1979166666666667E-2</v>
      </c>
      <c r="E945" s="5" t="s">
        <v>333</v>
      </c>
      <c r="F945" s="5" t="s">
        <v>313</v>
      </c>
      <c r="G945" s="6" t="s">
        <v>97</v>
      </c>
      <c r="H945" s="5" t="s">
        <v>316</v>
      </c>
      <c r="I945" s="5" t="s">
        <v>24</v>
      </c>
      <c r="J945" s="5" t="s">
        <v>325</v>
      </c>
      <c r="K945" s="1" t="s">
        <v>56</v>
      </c>
      <c r="L945" s="1">
        <v>4</v>
      </c>
      <c r="M945" s="19" t="s">
        <v>132</v>
      </c>
    </row>
    <row r="946" spans="1:13">
      <c r="A946" s="58">
        <v>45925</v>
      </c>
      <c r="B946" s="59">
        <v>0.3923611111111111</v>
      </c>
      <c r="C946" s="59">
        <v>0.40081018518518519</v>
      </c>
      <c r="D946" s="59">
        <v>8.4490740740740741E-3</v>
      </c>
      <c r="E946" s="5" t="s">
        <v>287</v>
      </c>
      <c r="F946" s="5" t="s">
        <v>313</v>
      </c>
      <c r="G946" s="6" t="s">
        <v>334</v>
      </c>
      <c r="H946" s="5" t="s">
        <v>324</v>
      </c>
      <c r="I946" s="5" t="s">
        <v>10</v>
      </c>
      <c r="J946" s="5" t="s">
        <v>326</v>
      </c>
      <c r="K946" s="1" t="s">
        <v>114</v>
      </c>
      <c r="L946" s="1">
        <v>1</v>
      </c>
      <c r="M946" s="19" t="s">
        <v>135</v>
      </c>
    </row>
    <row r="947" spans="1:13">
      <c r="A947" s="58">
        <v>45839</v>
      </c>
      <c r="B947" s="59">
        <v>0.4513888888888889</v>
      </c>
      <c r="C947" s="59">
        <v>0.46082175925925928</v>
      </c>
      <c r="D947" s="59">
        <v>9.432870370370371E-3</v>
      </c>
      <c r="E947" s="5" t="s">
        <v>128</v>
      </c>
      <c r="F947" s="5" t="s">
        <v>301</v>
      </c>
      <c r="G947" s="6" t="s">
        <v>330</v>
      </c>
      <c r="H947" s="5" t="s">
        <v>318</v>
      </c>
      <c r="I947" s="5" t="s">
        <v>24</v>
      </c>
      <c r="J947" s="5" t="s">
        <v>357</v>
      </c>
      <c r="K947" s="1" t="s">
        <v>137</v>
      </c>
      <c r="L947" s="1">
        <v>3</v>
      </c>
      <c r="M947" s="19" t="s">
        <v>138</v>
      </c>
    </row>
    <row r="948" spans="1:13">
      <c r="A948" s="58">
        <v>45847</v>
      </c>
      <c r="B948" s="59">
        <v>0.46875</v>
      </c>
      <c r="C948" s="59">
        <v>0.48055555555555557</v>
      </c>
      <c r="D948" s="59">
        <v>1.1805555555555555E-2</v>
      </c>
      <c r="E948" s="5" t="s">
        <v>170</v>
      </c>
      <c r="F948" s="5" t="s">
        <v>302</v>
      </c>
      <c r="G948" s="6" t="s">
        <v>139</v>
      </c>
      <c r="H948" s="5" t="s">
        <v>70</v>
      </c>
      <c r="I948" s="5" t="s">
        <v>24</v>
      </c>
      <c r="J948" s="5" t="s">
        <v>329</v>
      </c>
      <c r="K948" s="1" t="s">
        <v>17</v>
      </c>
      <c r="L948" s="1">
        <v>2</v>
      </c>
      <c r="M948" s="19" t="s">
        <v>148</v>
      </c>
    </row>
    <row r="949" spans="1:13">
      <c r="A949" s="58">
        <v>45852</v>
      </c>
      <c r="B949" s="59">
        <v>0.3611111111111111</v>
      </c>
      <c r="C949" s="59">
        <v>0.37077546296296299</v>
      </c>
      <c r="D949" s="59">
        <v>9.6643518518518511E-3</v>
      </c>
      <c r="E949" s="5" t="s">
        <v>133</v>
      </c>
      <c r="F949" s="5" t="s">
        <v>301</v>
      </c>
      <c r="G949" s="6" t="s">
        <v>63</v>
      </c>
      <c r="H949" s="5" t="s">
        <v>321</v>
      </c>
      <c r="I949" s="5" t="s">
        <v>24</v>
      </c>
      <c r="J949" s="5" t="s">
        <v>331</v>
      </c>
      <c r="K949" s="1" t="s">
        <v>123</v>
      </c>
      <c r="L949" s="1">
        <v>1</v>
      </c>
      <c r="M949" s="19" t="s">
        <v>151</v>
      </c>
    </row>
    <row r="950" spans="1:13">
      <c r="A950" s="58">
        <v>45858</v>
      </c>
      <c r="B950" s="59">
        <v>0.51041666666666663</v>
      </c>
      <c r="C950" s="59">
        <v>0.52210648148148153</v>
      </c>
      <c r="D950" s="59">
        <v>1.1689814814814814E-2</v>
      </c>
      <c r="E950" s="5" t="s">
        <v>207</v>
      </c>
      <c r="F950" s="5" t="s">
        <v>304</v>
      </c>
      <c r="G950" s="6" t="s">
        <v>45</v>
      </c>
      <c r="H950" s="5" t="s">
        <v>316</v>
      </c>
      <c r="I950" s="5" t="s">
        <v>24</v>
      </c>
      <c r="J950" s="5" t="s">
        <v>328</v>
      </c>
      <c r="K950" s="1" t="s">
        <v>51</v>
      </c>
      <c r="L950" s="1">
        <v>4</v>
      </c>
      <c r="M950" s="19" t="s">
        <v>151</v>
      </c>
    </row>
    <row r="951" spans="1:13">
      <c r="A951" s="58">
        <v>45865</v>
      </c>
      <c r="B951" s="59">
        <v>0.37847222222222221</v>
      </c>
      <c r="C951" s="59">
        <v>0.38709490740740743</v>
      </c>
      <c r="D951" s="59">
        <v>8.6226851851851846E-3</v>
      </c>
      <c r="E951" s="5" t="s">
        <v>118</v>
      </c>
      <c r="F951" s="5" t="s">
        <v>301</v>
      </c>
      <c r="G951" s="6" t="s">
        <v>26</v>
      </c>
      <c r="H951" s="5" t="s">
        <v>318</v>
      </c>
      <c r="I951" s="5" t="s">
        <v>24</v>
      </c>
      <c r="J951" s="5" t="s">
        <v>355</v>
      </c>
      <c r="K951" s="1" t="s">
        <v>137</v>
      </c>
      <c r="L951" s="1">
        <v>2</v>
      </c>
      <c r="M951" s="27" t="s">
        <v>153</v>
      </c>
    </row>
    <row r="952" spans="1:13">
      <c r="A952" s="58">
        <v>45870</v>
      </c>
      <c r="B952" s="59">
        <v>0.5625</v>
      </c>
      <c r="C952" s="59">
        <v>0.57100694444444444</v>
      </c>
      <c r="D952" s="59">
        <v>8.5069444444444437E-3</v>
      </c>
      <c r="E952" s="5" t="s">
        <v>340</v>
      </c>
      <c r="F952" s="5" t="s">
        <v>310</v>
      </c>
      <c r="G952" s="6" t="s">
        <v>112</v>
      </c>
      <c r="H952" s="5" t="s">
        <v>70</v>
      </c>
      <c r="I952" s="5" t="s">
        <v>24</v>
      </c>
      <c r="J952" s="5" t="s">
        <v>319</v>
      </c>
      <c r="K952" s="1" t="s">
        <v>9</v>
      </c>
      <c r="L952" s="1">
        <v>1</v>
      </c>
      <c r="M952" s="19" t="s">
        <v>130</v>
      </c>
    </row>
    <row r="953" spans="1:13">
      <c r="A953" s="58">
        <v>45875</v>
      </c>
      <c r="B953" s="59">
        <v>0.43055555555555558</v>
      </c>
      <c r="C953" s="59">
        <v>0.44010416666666669</v>
      </c>
      <c r="D953" s="59">
        <v>9.5486111111111119E-3</v>
      </c>
      <c r="E953" s="5" t="s">
        <v>111</v>
      </c>
      <c r="F953" s="5" t="s">
        <v>301</v>
      </c>
      <c r="G953" s="6" t="s">
        <v>69</v>
      </c>
      <c r="H953" s="5" t="s">
        <v>324</v>
      </c>
      <c r="I953" s="5" t="s">
        <v>24</v>
      </c>
      <c r="J953" s="5" t="s">
        <v>336</v>
      </c>
      <c r="K953" s="1" t="s">
        <v>102</v>
      </c>
      <c r="L953" s="1">
        <v>3</v>
      </c>
      <c r="M953" s="19" t="s">
        <v>132</v>
      </c>
    </row>
    <row r="954" spans="1:13">
      <c r="A954" s="58">
        <v>45881</v>
      </c>
      <c r="B954" s="59">
        <v>0.48958333333333331</v>
      </c>
      <c r="C954" s="59">
        <v>0.50179398148148147</v>
      </c>
      <c r="D954" s="59">
        <v>1.2210648148148148E-2</v>
      </c>
      <c r="E954" s="5" t="s">
        <v>341</v>
      </c>
      <c r="F954" s="5" t="s">
        <v>312</v>
      </c>
      <c r="G954" s="6" t="s">
        <v>9</v>
      </c>
      <c r="H954" s="5" t="s">
        <v>321</v>
      </c>
      <c r="I954" s="5" t="s">
        <v>10</v>
      </c>
      <c r="J954" s="5" t="s">
        <v>364</v>
      </c>
      <c r="K954" s="1" t="s">
        <v>114</v>
      </c>
      <c r="L954" s="1">
        <v>4</v>
      </c>
      <c r="M954" s="19" t="s">
        <v>132</v>
      </c>
    </row>
    <row r="955" spans="1:13">
      <c r="A955" s="58">
        <v>45887</v>
      </c>
      <c r="B955" s="59">
        <v>0.35416666666666669</v>
      </c>
      <c r="C955" s="59">
        <v>0.36307870370370371</v>
      </c>
      <c r="D955" s="59">
        <v>8.9120370370370378E-3</v>
      </c>
      <c r="E955" s="5" t="s">
        <v>288</v>
      </c>
      <c r="F955" s="5" t="s">
        <v>301</v>
      </c>
      <c r="G955" s="6" t="s">
        <v>247</v>
      </c>
      <c r="H955" s="5" t="s">
        <v>316</v>
      </c>
      <c r="I955" s="5" t="s">
        <v>24</v>
      </c>
      <c r="J955" s="5" t="s">
        <v>338</v>
      </c>
      <c r="K955" s="1" t="s">
        <v>123</v>
      </c>
      <c r="L955" s="1">
        <v>2</v>
      </c>
      <c r="M955" s="19" t="s">
        <v>135</v>
      </c>
    </row>
    <row r="956" spans="1:13">
      <c r="A956" s="58">
        <v>45893</v>
      </c>
      <c r="B956" s="59">
        <v>0.50347222222222221</v>
      </c>
      <c r="C956" s="59">
        <v>0.51232638888888893</v>
      </c>
      <c r="D956" s="59">
        <v>8.8541666666666664E-3</v>
      </c>
      <c r="E956" s="5" t="s">
        <v>289</v>
      </c>
      <c r="F956" s="5" t="s">
        <v>312</v>
      </c>
      <c r="G956" s="6" t="s">
        <v>343</v>
      </c>
      <c r="H956" s="5" t="s">
        <v>318</v>
      </c>
      <c r="I956" s="5" t="s">
        <v>24</v>
      </c>
      <c r="J956" s="5" t="s">
        <v>359</v>
      </c>
      <c r="K956" s="1" t="s">
        <v>261</v>
      </c>
      <c r="L956" s="1">
        <v>1</v>
      </c>
      <c r="M956" s="19" t="s">
        <v>138</v>
      </c>
    </row>
    <row r="957" spans="1:13">
      <c r="A957" s="58">
        <v>45899</v>
      </c>
      <c r="B957" s="59">
        <v>0.41319444444444442</v>
      </c>
      <c r="C957" s="59">
        <v>0.42557870370370371</v>
      </c>
      <c r="D957" s="59">
        <v>1.238425925925926E-2</v>
      </c>
      <c r="E957" s="5" t="s">
        <v>290</v>
      </c>
      <c r="F957" s="5" t="s">
        <v>306</v>
      </c>
      <c r="G957" s="6" t="s">
        <v>45</v>
      </c>
      <c r="H957" s="5" t="s">
        <v>70</v>
      </c>
      <c r="I957" s="5" t="s">
        <v>24</v>
      </c>
      <c r="J957" s="5" t="s">
        <v>322</v>
      </c>
      <c r="K957" s="1" t="s">
        <v>323</v>
      </c>
      <c r="L957" s="1">
        <v>3</v>
      </c>
      <c r="M957" s="19" t="s">
        <v>148</v>
      </c>
    </row>
    <row r="958" spans="1:13">
      <c r="A958" s="58">
        <v>45905</v>
      </c>
      <c r="B958" s="59">
        <v>0.4236111111111111</v>
      </c>
      <c r="C958" s="59">
        <v>0.43315972222222221</v>
      </c>
      <c r="D958" s="59">
        <v>9.5486111111111119E-3</v>
      </c>
      <c r="E958" s="5" t="s">
        <v>282</v>
      </c>
      <c r="F958" s="5" t="s">
        <v>302</v>
      </c>
      <c r="G958" s="6" t="s">
        <v>344</v>
      </c>
      <c r="H958" s="5" t="s">
        <v>321</v>
      </c>
      <c r="I958" s="5" t="s">
        <v>24</v>
      </c>
      <c r="J958" s="5" t="s">
        <v>320</v>
      </c>
      <c r="K958" s="1" t="s">
        <v>51</v>
      </c>
      <c r="L958" s="1">
        <v>2</v>
      </c>
      <c r="M958" s="19" t="s">
        <v>151</v>
      </c>
    </row>
    <row r="959" spans="1:13">
      <c r="A959" s="58">
        <v>45912</v>
      </c>
      <c r="B959" s="59">
        <v>0.4826388888888889</v>
      </c>
      <c r="C959" s="59">
        <v>0.49467592592592591</v>
      </c>
      <c r="D959" s="59">
        <v>1.2037037037037037E-2</v>
      </c>
      <c r="E959" s="5" t="s">
        <v>218</v>
      </c>
      <c r="F959" s="5" t="s">
        <v>304</v>
      </c>
      <c r="G959" s="6" t="s">
        <v>97</v>
      </c>
      <c r="H959" s="5" t="s">
        <v>316</v>
      </c>
      <c r="I959" s="5" t="s">
        <v>24</v>
      </c>
      <c r="J959" s="5" t="s">
        <v>325</v>
      </c>
      <c r="K959" s="1" t="s">
        <v>56</v>
      </c>
      <c r="L959" s="1">
        <v>4</v>
      </c>
      <c r="M959" s="19" t="s">
        <v>151</v>
      </c>
    </row>
    <row r="960" spans="1:13">
      <c r="A960" s="58">
        <v>45919</v>
      </c>
      <c r="B960" s="59">
        <v>0.33333333333333331</v>
      </c>
      <c r="C960" s="59">
        <v>0.34207175925925926</v>
      </c>
      <c r="D960" s="59">
        <v>8.7384259259259255E-3</v>
      </c>
      <c r="E960" s="5" t="s">
        <v>281</v>
      </c>
      <c r="F960" s="5" t="s">
        <v>311</v>
      </c>
      <c r="G960" s="6" t="s">
        <v>139</v>
      </c>
      <c r="H960" s="5" t="s">
        <v>324</v>
      </c>
      <c r="I960" s="5" t="s">
        <v>10</v>
      </c>
      <c r="J960" s="5" t="s">
        <v>326</v>
      </c>
      <c r="K960" s="1" t="s">
        <v>114</v>
      </c>
      <c r="L960" s="1">
        <v>1</v>
      </c>
      <c r="M960" s="19" t="s">
        <v>132</v>
      </c>
    </row>
    <row r="961" spans="1:13">
      <c r="A961" s="58">
        <v>45926</v>
      </c>
      <c r="B961" s="59">
        <v>0.55208333333333337</v>
      </c>
      <c r="C961" s="59">
        <v>0.56168981481481484</v>
      </c>
      <c r="D961" s="59">
        <v>9.6064814814814815E-3</v>
      </c>
      <c r="E961" s="5" t="s">
        <v>346</v>
      </c>
      <c r="F961" s="5" t="s">
        <v>302</v>
      </c>
      <c r="G961" s="6" t="s">
        <v>330</v>
      </c>
      <c r="H961" s="5" t="s">
        <v>318</v>
      </c>
      <c r="I961" s="5" t="s">
        <v>24</v>
      </c>
      <c r="J961" s="5" t="s">
        <v>363</v>
      </c>
      <c r="K961" s="1" t="s">
        <v>137</v>
      </c>
      <c r="L961" s="1">
        <v>3</v>
      </c>
      <c r="M961" s="19" t="s">
        <v>135</v>
      </c>
    </row>
    <row r="962" spans="1:13">
      <c r="A962" s="58">
        <v>45841</v>
      </c>
      <c r="B962" s="59">
        <v>0.39583333333333331</v>
      </c>
      <c r="C962" s="59">
        <v>0.40781250000000002</v>
      </c>
      <c r="D962" s="59">
        <v>1.1979166666666667E-2</v>
      </c>
      <c r="E962" s="5" t="s">
        <v>348</v>
      </c>
      <c r="F962" s="5" t="s">
        <v>303</v>
      </c>
      <c r="G962" s="6" t="s">
        <v>194</v>
      </c>
      <c r="H962" s="5" t="s">
        <v>70</v>
      </c>
      <c r="I962" s="5" t="s">
        <v>24</v>
      </c>
      <c r="J962" s="5" t="s">
        <v>329</v>
      </c>
      <c r="K962" s="1" t="s">
        <v>17</v>
      </c>
      <c r="L962" s="1">
        <v>2</v>
      </c>
      <c r="M962" s="19" t="s">
        <v>138</v>
      </c>
    </row>
    <row r="963" spans="1:13">
      <c r="A963" s="58">
        <v>45848</v>
      </c>
      <c r="B963" s="59">
        <v>0.44791666666666669</v>
      </c>
      <c r="C963" s="59">
        <v>0.45740740740740743</v>
      </c>
      <c r="D963" s="59">
        <v>9.4907407407407406E-3</v>
      </c>
      <c r="E963" s="5" t="s">
        <v>213</v>
      </c>
      <c r="F963" s="5" t="s">
        <v>301</v>
      </c>
      <c r="G963" s="6" t="s">
        <v>78</v>
      </c>
      <c r="H963" s="5" t="s">
        <v>321</v>
      </c>
      <c r="I963" s="5" t="s">
        <v>24</v>
      </c>
      <c r="J963" s="5" t="s">
        <v>331</v>
      </c>
      <c r="K963" s="1" t="s">
        <v>123</v>
      </c>
      <c r="L963" s="1">
        <v>1</v>
      </c>
      <c r="M963" s="19" t="s">
        <v>148</v>
      </c>
    </row>
    <row r="964" spans="1:13">
      <c r="A964" s="58">
        <v>45854</v>
      </c>
      <c r="B964" s="59">
        <v>0.46527777777777779</v>
      </c>
      <c r="C964" s="59">
        <v>0.47702546296296294</v>
      </c>
      <c r="D964" s="59">
        <v>1.1747685185185186E-2</v>
      </c>
      <c r="E964" s="5" t="s">
        <v>350</v>
      </c>
      <c r="F964" s="5" t="s">
        <v>313</v>
      </c>
      <c r="G964" s="6" t="s">
        <v>45</v>
      </c>
      <c r="H964" s="5" t="s">
        <v>316</v>
      </c>
      <c r="I964" s="5" t="s">
        <v>24</v>
      </c>
      <c r="J964" s="5" t="s">
        <v>328</v>
      </c>
      <c r="K964" s="1" t="s">
        <v>51</v>
      </c>
      <c r="L964" s="1">
        <v>4</v>
      </c>
      <c r="M964" s="19" t="s">
        <v>151</v>
      </c>
    </row>
    <row r="965" spans="1:13">
      <c r="A965" s="58">
        <v>45860</v>
      </c>
      <c r="B965" s="59">
        <v>0.37152777777777779</v>
      </c>
      <c r="C965" s="59">
        <v>0.38020833333333331</v>
      </c>
      <c r="D965" s="59">
        <v>8.6805555555555559E-3</v>
      </c>
      <c r="E965" s="5" t="s">
        <v>121</v>
      </c>
      <c r="F965" s="5" t="s">
        <v>301</v>
      </c>
      <c r="G965" s="6" t="s">
        <v>26</v>
      </c>
      <c r="H965" s="5" t="s">
        <v>318</v>
      </c>
      <c r="I965" s="5" t="s">
        <v>24</v>
      </c>
      <c r="J965" s="5" t="s">
        <v>358</v>
      </c>
      <c r="K965" s="1" t="s">
        <v>137</v>
      </c>
      <c r="L965" s="1">
        <v>2</v>
      </c>
      <c r="M965" s="19" t="s">
        <v>151</v>
      </c>
    </row>
    <row r="966" spans="1:13">
      <c r="A966" s="58">
        <v>45867</v>
      </c>
      <c r="B966" s="59">
        <v>0.52083333333333337</v>
      </c>
      <c r="C966" s="59">
        <v>0.52934027777777781</v>
      </c>
      <c r="D966" s="59">
        <v>8.5069444444444437E-3</v>
      </c>
      <c r="E966" s="5" t="s">
        <v>159</v>
      </c>
      <c r="F966" s="5" t="s">
        <v>313</v>
      </c>
      <c r="G966" s="6" t="s">
        <v>112</v>
      </c>
      <c r="H966" s="5" t="s">
        <v>70</v>
      </c>
      <c r="I966" s="5" t="s">
        <v>24</v>
      </c>
      <c r="J966" s="5" t="s">
        <v>319</v>
      </c>
      <c r="K966" s="1" t="s">
        <v>9</v>
      </c>
      <c r="L966" s="1">
        <v>1</v>
      </c>
      <c r="M966" s="27" t="s">
        <v>153</v>
      </c>
    </row>
    <row r="967" spans="1:13">
      <c r="A967" s="58">
        <v>45873</v>
      </c>
      <c r="B967" s="59">
        <v>0.40277777777777779</v>
      </c>
      <c r="C967" s="59">
        <v>0.41238425925925926</v>
      </c>
      <c r="D967" s="59">
        <v>9.6064814814814815E-3</v>
      </c>
      <c r="E967" s="5" t="s">
        <v>149</v>
      </c>
      <c r="F967" s="5" t="s">
        <v>302</v>
      </c>
      <c r="G967" s="6" t="s">
        <v>335</v>
      </c>
      <c r="H967" s="5" t="s">
        <v>324</v>
      </c>
      <c r="I967" s="5" t="s">
        <v>24</v>
      </c>
      <c r="J967" s="5" t="s">
        <v>336</v>
      </c>
      <c r="K967" s="1" t="s">
        <v>47</v>
      </c>
      <c r="L967" s="1">
        <v>3</v>
      </c>
      <c r="M967" s="19" t="s">
        <v>130</v>
      </c>
    </row>
    <row r="968" spans="1:13">
      <c r="A968" s="58">
        <v>45879</v>
      </c>
      <c r="B968" s="59">
        <v>0.54513888888888884</v>
      </c>
      <c r="C968" s="59">
        <v>0.55746527777777777</v>
      </c>
      <c r="D968" s="59">
        <v>1.2326388888888888E-2</v>
      </c>
      <c r="E968" s="5" t="s">
        <v>125</v>
      </c>
      <c r="F968" s="5" t="s">
        <v>302</v>
      </c>
      <c r="G968" s="6" t="s">
        <v>9</v>
      </c>
      <c r="H968" s="5" t="s">
        <v>321</v>
      </c>
      <c r="I968" s="5" t="s">
        <v>10</v>
      </c>
      <c r="J968" s="5" t="s">
        <v>364</v>
      </c>
      <c r="K968" s="1" t="s">
        <v>114</v>
      </c>
      <c r="L968" s="1">
        <v>4</v>
      </c>
      <c r="M968" s="19" t="s">
        <v>132</v>
      </c>
    </row>
    <row r="969" spans="1:13">
      <c r="A969" s="58">
        <v>45884</v>
      </c>
      <c r="B969" s="59">
        <v>0.43402777777777779</v>
      </c>
      <c r="C969" s="59">
        <v>0.44282407407407409</v>
      </c>
      <c r="D969" s="59">
        <v>8.7962962962962968E-3</v>
      </c>
      <c r="E969" s="5" t="s">
        <v>193</v>
      </c>
      <c r="F969" s="5" t="s">
        <v>304</v>
      </c>
      <c r="G969" s="6" t="s">
        <v>49</v>
      </c>
      <c r="H969" s="5" t="s">
        <v>316</v>
      </c>
      <c r="I969" s="5" t="s">
        <v>24</v>
      </c>
      <c r="J969" s="5" t="s">
        <v>338</v>
      </c>
      <c r="K969" s="1" t="s">
        <v>123</v>
      </c>
      <c r="L969" s="1">
        <v>2</v>
      </c>
      <c r="M969" s="19" t="s">
        <v>132</v>
      </c>
    </row>
    <row r="970" spans="1:13">
      <c r="A970" s="58">
        <v>45888</v>
      </c>
      <c r="B970" s="59">
        <v>0.49305555555555558</v>
      </c>
      <c r="C970" s="59">
        <v>0.50179398148148147</v>
      </c>
      <c r="D970" s="59">
        <v>8.7384259259259255E-3</v>
      </c>
      <c r="E970" s="5" t="s">
        <v>204</v>
      </c>
      <c r="F970" s="5" t="s">
        <v>306</v>
      </c>
      <c r="G970" s="6" t="s">
        <v>334</v>
      </c>
      <c r="H970" s="5" t="s">
        <v>318</v>
      </c>
      <c r="I970" s="5" t="s">
        <v>24</v>
      </c>
      <c r="J970" s="5" t="s">
        <v>349</v>
      </c>
      <c r="K970" s="1" t="s">
        <v>261</v>
      </c>
      <c r="L970" s="1">
        <v>1</v>
      </c>
      <c r="M970" s="19" t="s">
        <v>135</v>
      </c>
    </row>
    <row r="971" spans="1:13">
      <c r="A971" s="58">
        <v>45894</v>
      </c>
      <c r="B971" s="59">
        <v>0.34375</v>
      </c>
      <c r="C971" s="59">
        <v>0.35613425925925923</v>
      </c>
      <c r="D971" s="59">
        <v>1.238425925925926E-2</v>
      </c>
      <c r="E971" s="5" t="s">
        <v>146</v>
      </c>
      <c r="F971" s="5" t="s">
        <v>302</v>
      </c>
      <c r="G971" s="6" t="s">
        <v>45</v>
      </c>
      <c r="H971" s="5" t="s">
        <v>70</v>
      </c>
      <c r="I971" s="5" t="s">
        <v>24</v>
      </c>
      <c r="J971" s="5" t="s">
        <v>322</v>
      </c>
      <c r="K971" s="1" t="s">
        <v>323</v>
      </c>
      <c r="L971" s="1">
        <v>3</v>
      </c>
      <c r="M971" s="19" t="s">
        <v>138</v>
      </c>
    </row>
    <row r="972" spans="1:13">
      <c r="A972" s="58">
        <v>45900</v>
      </c>
      <c r="B972" s="59">
        <v>0.52777777777777779</v>
      </c>
      <c r="C972" s="59">
        <v>0.53744212962962967</v>
      </c>
      <c r="D972" s="59">
        <v>9.6643518518518511E-3</v>
      </c>
      <c r="E972" s="5" t="s">
        <v>156</v>
      </c>
      <c r="F972" s="5" t="s">
        <v>305</v>
      </c>
      <c r="G972" s="6" t="s">
        <v>63</v>
      </c>
      <c r="H972" s="5" t="s">
        <v>321</v>
      </c>
      <c r="I972" s="5" t="s">
        <v>24</v>
      </c>
      <c r="J972" s="5" t="s">
        <v>320</v>
      </c>
      <c r="K972" s="1" t="s">
        <v>51</v>
      </c>
      <c r="L972" s="1">
        <v>2</v>
      </c>
      <c r="M972" s="19" t="s">
        <v>148</v>
      </c>
    </row>
    <row r="973" spans="1:13">
      <c r="A973" s="58">
        <v>45906</v>
      </c>
      <c r="B973" s="59">
        <v>0.375</v>
      </c>
      <c r="C973" s="59">
        <v>0.38709490740740743</v>
      </c>
      <c r="D973" s="59">
        <v>1.2094907407407407E-2</v>
      </c>
      <c r="E973" s="5" t="s">
        <v>209</v>
      </c>
      <c r="F973" s="5" t="s">
        <v>303</v>
      </c>
      <c r="G973" s="6" t="s">
        <v>97</v>
      </c>
      <c r="H973" s="5" t="s">
        <v>316</v>
      </c>
      <c r="I973" s="5" t="s">
        <v>24</v>
      </c>
      <c r="J973" s="5" t="s">
        <v>325</v>
      </c>
      <c r="K973" s="1" t="s">
        <v>56</v>
      </c>
      <c r="L973" s="1">
        <v>4</v>
      </c>
      <c r="M973" s="19" t="s">
        <v>151</v>
      </c>
    </row>
    <row r="974" spans="1:13">
      <c r="A974" s="58">
        <v>45913</v>
      </c>
      <c r="B974" s="59">
        <v>0.42708333333333331</v>
      </c>
      <c r="C974" s="59">
        <v>0.43599537037037039</v>
      </c>
      <c r="D974" s="59">
        <v>8.9120370370370378E-3</v>
      </c>
      <c r="E974" s="5" t="s">
        <v>222</v>
      </c>
      <c r="F974" s="5" t="s">
        <v>309</v>
      </c>
      <c r="G974" s="6" t="s">
        <v>330</v>
      </c>
      <c r="H974" s="5" t="s">
        <v>324</v>
      </c>
      <c r="I974" s="5" t="s">
        <v>10</v>
      </c>
      <c r="J974" s="5" t="s">
        <v>326</v>
      </c>
      <c r="K974" s="1" t="s">
        <v>114</v>
      </c>
      <c r="L974" s="1">
        <v>1</v>
      </c>
      <c r="M974" s="19" t="s">
        <v>151</v>
      </c>
    </row>
    <row r="975" spans="1:13">
      <c r="A975" s="58">
        <v>45920</v>
      </c>
      <c r="B975" s="59">
        <v>0.4861111111111111</v>
      </c>
      <c r="C975" s="59">
        <v>0.49554398148148149</v>
      </c>
      <c r="D975" s="59">
        <v>9.432870370370371E-3</v>
      </c>
      <c r="E975" s="5" t="s">
        <v>212</v>
      </c>
      <c r="F975" s="5" t="s">
        <v>308</v>
      </c>
      <c r="G975" s="6" t="s">
        <v>139</v>
      </c>
      <c r="H975" s="5" t="s">
        <v>318</v>
      </c>
      <c r="I975" s="5" t="s">
        <v>24</v>
      </c>
      <c r="J975" s="5" t="s">
        <v>357</v>
      </c>
      <c r="K975" s="1" t="s">
        <v>137</v>
      </c>
      <c r="L975" s="1">
        <v>3</v>
      </c>
      <c r="M975" s="19" t="s">
        <v>132</v>
      </c>
    </row>
    <row r="976" spans="1:13">
      <c r="A976" s="58">
        <v>45927</v>
      </c>
      <c r="B976" s="59">
        <v>0.36805555555555558</v>
      </c>
      <c r="C976" s="59">
        <v>0.37997685185185187</v>
      </c>
      <c r="D976" s="59">
        <v>1.1921296296296296E-2</v>
      </c>
      <c r="E976" s="5" t="s">
        <v>333</v>
      </c>
      <c r="F976" s="5" t="s">
        <v>313</v>
      </c>
      <c r="G976" s="6" t="s">
        <v>343</v>
      </c>
      <c r="H976" s="5" t="s">
        <v>70</v>
      </c>
      <c r="I976" s="5" t="s">
        <v>24</v>
      </c>
      <c r="J976" s="5" t="s">
        <v>329</v>
      </c>
      <c r="K976" s="1" t="s">
        <v>17</v>
      </c>
      <c r="L976" s="1">
        <v>2</v>
      </c>
      <c r="M976" s="19" t="s">
        <v>135</v>
      </c>
    </row>
    <row r="977" spans="1:13">
      <c r="A977" s="58">
        <v>45843</v>
      </c>
      <c r="B977" s="59">
        <v>0.55555555555555558</v>
      </c>
      <c r="C977" s="59">
        <v>0.56510416666666663</v>
      </c>
      <c r="D977" s="59">
        <v>9.5486111111111119E-3</v>
      </c>
      <c r="E977" s="5" t="s">
        <v>287</v>
      </c>
      <c r="F977" s="5" t="s">
        <v>313</v>
      </c>
      <c r="G977" s="6" t="s">
        <v>26</v>
      </c>
      <c r="H977" s="5" t="s">
        <v>321</v>
      </c>
      <c r="I977" s="5" t="s">
        <v>24</v>
      </c>
      <c r="J977" s="5" t="s">
        <v>331</v>
      </c>
      <c r="K977" s="1" t="s">
        <v>123</v>
      </c>
      <c r="L977" s="1">
        <v>1</v>
      </c>
      <c r="M977" s="19" t="s">
        <v>138</v>
      </c>
    </row>
    <row r="978" spans="1:13">
      <c r="A978" s="58">
        <v>45850</v>
      </c>
      <c r="B978" s="59">
        <v>0.38541666666666669</v>
      </c>
      <c r="C978" s="59">
        <v>0.39710648148148148</v>
      </c>
      <c r="D978" s="59">
        <v>1.1689814814814814E-2</v>
      </c>
      <c r="E978" s="5" t="s">
        <v>128</v>
      </c>
      <c r="F978" s="5" t="s">
        <v>301</v>
      </c>
      <c r="G978" s="6" t="s">
        <v>45</v>
      </c>
      <c r="H978" s="5" t="s">
        <v>316</v>
      </c>
      <c r="I978" s="5" t="s">
        <v>24</v>
      </c>
      <c r="J978" s="5" t="s">
        <v>328</v>
      </c>
      <c r="K978" s="1" t="s">
        <v>51</v>
      </c>
      <c r="L978" s="1">
        <v>4</v>
      </c>
      <c r="M978" s="19" t="s">
        <v>148</v>
      </c>
    </row>
    <row r="979" spans="1:13">
      <c r="A979" s="58">
        <v>45856</v>
      </c>
      <c r="B979" s="59">
        <v>0.4375</v>
      </c>
      <c r="C979" s="59">
        <v>0.44623842592592594</v>
      </c>
      <c r="D979" s="59">
        <v>8.7384259259259255E-3</v>
      </c>
      <c r="E979" s="5" t="s">
        <v>170</v>
      </c>
      <c r="F979" s="5" t="s">
        <v>302</v>
      </c>
      <c r="G979" s="6" t="s">
        <v>247</v>
      </c>
      <c r="H979" s="5" t="s">
        <v>318</v>
      </c>
      <c r="I979" s="5" t="s">
        <v>24</v>
      </c>
      <c r="J979" s="5" t="s">
        <v>352</v>
      </c>
      <c r="K979" s="1" t="s">
        <v>137</v>
      </c>
      <c r="L979" s="1">
        <v>2</v>
      </c>
      <c r="M979" s="19" t="s">
        <v>151</v>
      </c>
    </row>
    <row r="980" spans="1:13">
      <c r="A980" s="58">
        <v>45863</v>
      </c>
      <c r="B980" s="59">
        <v>0.49652777777777779</v>
      </c>
      <c r="C980" s="59">
        <v>0.50509259259259254</v>
      </c>
      <c r="D980" s="59">
        <v>8.564814814814815E-3</v>
      </c>
      <c r="E980" s="5" t="s">
        <v>133</v>
      </c>
      <c r="F980" s="5" t="s">
        <v>301</v>
      </c>
      <c r="G980" s="6" t="s">
        <v>112</v>
      </c>
      <c r="H980" s="5" t="s">
        <v>70</v>
      </c>
      <c r="I980" s="5" t="s">
        <v>24</v>
      </c>
      <c r="J980" s="5" t="s">
        <v>319</v>
      </c>
      <c r="K980" s="1" t="s">
        <v>9</v>
      </c>
      <c r="L980" s="1">
        <v>1</v>
      </c>
      <c r="M980" s="19" t="s">
        <v>151</v>
      </c>
    </row>
    <row r="981" spans="1:13">
      <c r="A981" s="58">
        <v>45872</v>
      </c>
      <c r="B981" s="59">
        <v>0.34027777777777779</v>
      </c>
      <c r="C981" s="59">
        <v>0.34988425925925926</v>
      </c>
      <c r="D981" s="59">
        <v>9.6064814814814815E-3</v>
      </c>
      <c r="E981" s="5" t="s">
        <v>207</v>
      </c>
      <c r="F981" s="5" t="s">
        <v>304</v>
      </c>
      <c r="G981" s="6" t="s">
        <v>69</v>
      </c>
      <c r="H981" s="5" t="s">
        <v>324</v>
      </c>
      <c r="I981" s="5" t="s">
        <v>24</v>
      </c>
      <c r="J981" s="5" t="s">
        <v>336</v>
      </c>
      <c r="K981" s="1" t="s">
        <v>102</v>
      </c>
      <c r="L981" s="1">
        <v>3</v>
      </c>
      <c r="M981" s="27" t="s">
        <v>153</v>
      </c>
    </row>
    <row r="982" spans="1:13">
      <c r="A982" s="58">
        <v>45878</v>
      </c>
      <c r="B982" s="59">
        <v>0.52430555555555558</v>
      </c>
      <c r="C982" s="59">
        <v>0.53657407407407409</v>
      </c>
      <c r="D982" s="59">
        <v>1.2268518518518519E-2</v>
      </c>
      <c r="E982" s="5" t="s">
        <v>118</v>
      </c>
      <c r="F982" s="5" t="s">
        <v>301</v>
      </c>
      <c r="G982" s="6" t="s">
        <v>9</v>
      </c>
      <c r="H982" s="5" t="s">
        <v>321</v>
      </c>
      <c r="I982" s="5" t="s">
        <v>10</v>
      </c>
      <c r="J982" s="5" t="s">
        <v>364</v>
      </c>
      <c r="K982" s="1" t="s">
        <v>114</v>
      </c>
      <c r="L982" s="1">
        <v>4</v>
      </c>
      <c r="M982" s="19" t="s">
        <v>130</v>
      </c>
    </row>
    <row r="983" spans="1:13">
      <c r="A983" s="58">
        <v>45882</v>
      </c>
      <c r="B983" s="59">
        <v>0.40972222222222221</v>
      </c>
      <c r="C983" s="59">
        <v>0.41857638888888887</v>
      </c>
      <c r="D983" s="59">
        <v>8.8541666666666664E-3</v>
      </c>
      <c r="E983" s="5" t="s">
        <v>340</v>
      </c>
      <c r="F983" s="5" t="s">
        <v>310</v>
      </c>
      <c r="G983" s="6" t="s">
        <v>194</v>
      </c>
      <c r="H983" s="5" t="s">
        <v>316</v>
      </c>
      <c r="I983" s="5" t="s">
        <v>24</v>
      </c>
      <c r="J983" s="5" t="s">
        <v>338</v>
      </c>
      <c r="K983" s="1" t="s">
        <v>123</v>
      </c>
      <c r="L983" s="1">
        <v>2</v>
      </c>
      <c r="M983" s="19" t="s">
        <v>132</v>
      </c>
    </row>
    <row r="984" spans="1:13">
      <c r="A984" s="58">
        <v>45889</v>
      </c>
      <c r="B984" s="59">
        <v>0.4201388888888889</v>
      </c>
      <c r="C984" s="59">
        <v>0.42905092592592592</v>
      </c>
      <c r="D984" s="59">
        <v>8.9120370370370378E-3</v>
      </c>
      <c r="E984" s="5" t="s">
        <v>111</v>
      </c>
      <c r="F984" s="5" t="s">
        <v>301</v>
      </c>
      <c r="G984" s="6" t="s">
        <v>344</v>
      </c>
      <c r="H984" s="5" t="s">
        <v>318</v>
      </c>
      <c r="I984" s="5" t="s">
        <v>24</v>
      </c>
      <c r="J984" s="5" t="s">
        <v>362</v>
      </c>
      <c r="K984" s="1" t="s">
        <v>261</v>
      </c>
      <c r="L984" s="1">
        <v>1</v>
      </c>
      <c r="M984" s="19" t="s">
        <v>132</v>
      </c>
    </row>
    <row r="985" spans="1:13">
      <c r="A985" s="58">
        <v>45895</v>
      </c>
      <c r="B985" s="59">
        <v>0.47222222222222221</v>
      </c>
      <c r="C985" s="59">
        <v>0.48466435185185186</v>
      </c>
      <c r="D985" s="59">
        <v>1.2442129629629629E-2</v>
      </c>
      <c r="E985" s="5" t="s">
        <v>341</v>
      </c>
      <c r="F985" s="5" t="s">
        <v>312</v>
      </c>
      <c r="G985" s="6" t="s">
        <v>45</v>
      </c>
      <c r="H985" s="5" t="s">
        <v>70</v>
      </c>
      <c r="I985" s="5" t="s">
        <v>24</v>
      </c>
      <c r="J985" s="5" t="s">
        <v>322</v>
      </c>
      <c r="K985" s="1" t="s">
        <v>323</v>
      </c>
      <c r="L985" s="1">
        <v>3</v>
      </c>
      <c r="M985" s="19" t="s">
        <v>135</v>
      </c>
    </row>
    <row r="986" spans="1:13">
      <c r="A986" s="58">
        <v>45901</v>
      </c>
      <c r="B986" s="59">
        <v>0.36458333333333331</v>
      </c>
      <c r="C986" s="59">
        <v>0.37407407407407406</v>
      </c>
      <c r="D986" s="59">
        <v>9.4907407407407406E-3</v>
      </c>
      <c r="E986" s="5" t="s">
        <v>288</v>
      </c>
      <c r="F986" s="5" t="s">
        <v>301</v>
      </c>
      <c r="G986" s="6" t="s">
        <v>78</v>
      </c>
      <c r="H986" s="5" t="s">
        <v>321</v>
      </c>
      <c r="I986" s="5" t="s">
        <v>24</v>
      </c>
      <c r="J986" s="5" t="s">
        <v>320</v>
      </c>
      <c r="K986" s="1" t="s">
        <v>51</v>
      </c>
      <c r="L986" s="1">
        <v>2</v>
      </c>
      <c r="M986" s="19" t="s">
        <v>138</v>
      </c>
    </row>
    <row r="987" spans="1:13">
      <c r="A987" s="58">
        <v>45908</v>
      </c>
      <c r="B987" s="59">
        <v>0.54861111111111116</v>
      </c>
      <c r="C987" s="59">
        <v>0.56082175925925926</v>
      </c>
      <c r="D987" s="59">
        <v>1.2210648148148148E-2</v>
      </c>
      <c r="E987" s="5" t="s">
        <v>289</v>
      </c>
      <c r="F987" s="5" t="s">
        <v>312</v>
      </c>
      <c r="G987" s="6" t="s">
        <v>97</v>
      </c>
      <c r="H987" s="5" t="s">
        <v>316</v>
      </c>
      <c r="I987" s="5" t="s">
        <v>24</v>
      </c>
      <c r="J987" s="5" t="s">
        <v>325</v>
      </c>
      <c r="K987" s="1" t="s">
        <v>56</v>
      </c>
      <c r="L987" s="1">
        <v>4</v>
      </c>
      <c r="M987" s="19" t="s">
        <v>148</v>
      </c>
    </row>
    <row r="988" spans="1:13">
      <c r="A988" s="58">
        <v>45915</v>
      </c>
      <c r="B988" s="59">
        <v>0.39930555555555558</v>
      </c>
      <c r="C988" s="59">
        <v>0.40787037037037038</v>
      </c>
      <c r="D988" s="59">
        <v>8.564814814814815E-3</v>
      </c>
      <c r="E988" s="5" t="s">
        <v>290</v>
      </c>
      <c r="F988" s="5" t="s">
        <v>306</v>
      </c>
      <c r="G988" s="6" t="s">
        <v>139</v>
      </c>
      <c r="H988" s="5" t="s">
        <v>324</v>
      </c>
      <c r="I988" s="5" t="s">
        <v>10</v>
      </c>
      <c r="J988" s="5" t="s">
        <v>326</v>
      </c>
      <c r="K988" s="1" t="s">
        <v>114</v>
      </c>
      <c r="L988" s="1">
        <v>1</v>
      </c>
      <c r="M988" s="19" t="s">
        <v>151</v>
      </c>
    </row>
    <row r="989" spans="1:13">
      <c r="A989" s="58">
        <v>45922</v>
      </c>
      <c r="B989" s="59">
        <v>0.4513888888888889</v>
      </c>
      <c r="C989" s="59">
        <v>0.4609375</v>
      </c>
      <c r="D989" s="59">
        <v>9.5486111111111119E-3</v>
      </c>
      <c r="E989" s="5" t="s">
        <v>282</v>
      </c>
      <c r="F989" s="5" t="s">
        <v>302</v>
      </c>
      <c r="G989" s="6" t="s">
        <v>330</v>
      </c>
      <c r="H989" s="5" t="s">
        <v>318</v>
      </c>
      <c r="I989" s="5" t="s">
        <v>24</v>
      </c>
      <c r="J989" s="5" t="s">
        <v>351</v>
      </c>
      <c r="K989" s="1" t="s">
        <v>137</v>
      </c>
      <c r="L989" s="1">
        <v>3</v>
      </c>
      <c r="M989" s="19" t="s">
        <v>151</v>
      </c>
    </row>
    <row r="990" spans="1:13">
      <c r="A990" s="58">
        <v>45929</v>
      </c>
      <c r="B990" s="59">
        <v>0.46875</v>
      </c>
      <c r="C990" s="59">
        <v>0.48055555555555557</v>
      </c>
      <c r="D990" s="59">
        <v>1.1805555555555555E-2</v>
      </c>
      <c r="E990" s="5" t="s">
        <v>218</v>
      </c>
      <c r="F990" s="5" t="s">
        <v>304</v>
      </c>
      <c r="G990" s="6" t="s">
        <v>49</v>
      </c>
      <c r="H990" s="5" t="s">
        <v>70</v>
      </c>
      <c r="I990" s="5" t="s">
        <v>24</v>
      </c>
      <c r="J990" s="5" t="s">
        <v>329</v>
      </c>
      <c r="K990" s="1" t="s">
        <v>17</v>
      </c>
      <c r="L990" s="1">
        <v>2</v>
      </c>
      <c r="M990" s="19" t="s">
        <v>132</v>
      </c>
    </row>
    <row r="991" spans="1:13">
      <c r="A991" s="58">
        <v>45845</v>
      </c>
      <c r="B991" s="59">
        <v>0.35416666666666669</v>
      </c>
      <c r="C991" s="59">
        <v>0.36383101851851851</v>
      </c>
      <c r="D991" s="59">
        <v>9.6643518518518511E-3</v>
      </c>
      <c r="E991" s="5" t="s">
        <v>281</v>
      </c>
      <c r="F991" s="5" t="s">
        <v>311</v>
      </c>
      <c r="G991" s="6" t="s">
        <v>26</v>
      </c>
      <c r="H991" s="5" t="s">
        <v>321</v>
      </c>
      <c r="I991" s="5" t="s">
        <v>24</v>
      </c>
      <c r="J991" s="5" t="s">
        <v>331</v>
      </c>
      <c r="K991" s="1" t="s">
        <v>123</v>
      </c>
      <c r="L991" s="1">
        <v>1</v>
      </c>
      <c r="M991" s="19" t="s">
        <v>135</v>
      </c>
    </row>
    <row r="992" spans="1:13">
      <c r="A992" s="58">
        <v>45849</v>
      </c>
      <c r="B992" s="59">
        <v>0.53819444444444442</v>
      </c>
      <c r="C992" s="59">
        <v>0.54988425925925921</v>
      </c>
      <c r="D992" s="59">
        <v>1.1689814814814814E-2</v>
      </c>
      <c r="E992" s="5" t="s">
        <v>346</v>
      </c>
      <c r="F992" s="5" t="s">
        <v>302</v>
      </c>
      <c r="G992" s="6" t="s">
        <v>45</v>
      </c>
      <c r="H992" s="5" t="s">
        <v>316</v>
      </c>
      <c r="I992" s="5" t="s">
        <v>24</v>
      </c>
      <c r="J992" s="5" t="s">
        <v>328</v>
      </c>
      <c r="K992" s="1" t="s">
        <v>51</v>
      </c>
      <c r="L992" s="1">
        <v>4</v>
      </c>
      <c r="M992" s="19" t="s">
        <v>138</v>
      </c>
    </row>
    <row r="993" spans="1:17">
      <c r="A993" s="58">
        <v>45855</v>
      </c>
      <c r="B993" s="59">
        <v>0.40625</v>
      </c>
      <c r="C993" s="59">
        <v>0.41498842592592594</v>
      </c>
      <c r="D993" s="59">
        <v>8.7384259259259255E-3</v>
      </c>
      <c r="E993" s="5" t="s">
        <v>333</v>
      </c>
      <c r="F993" s="5" t="s">
        <v>313</v>
      </c>
      <c r="G993" s="6" t="s">
        <v>97</v>
      </c>
      <c r="H993" s="1">
        <v>6</v>
      </c>
      <c r="I993" s="5" t="s">
        <v>24</v>
      </c>
      <c r="J993" s="5" t="s">
        <v>193</v>
      </c>
      <c r="K993" s="1" t="s">
        <v>261</v>
      </c>
      <c r="L993" s="70">
        <v>2</v>
      </c>
      <c r="M993" s="19" t="s">
        <v>148</v>
      </c>
    </row>
    <row r="994" spans="1:17">
      <c r="A994" s="58">
        <v>45845</v>
      </c>
      <c r="B994" s="59">
        <v>0.34375</v>
      </c>
      <c r="C994" s="59">
        <v>0.35335648148148147</v>
      </c>
      <c r="D994" s="59">
        <v>9.6064814814814815E-3</v>
      </c>
      <c r="E994" s="5" t="s">
        <v>204</v>
      </c>
      <c r="F994" s="5" t="s">
        <v>306</v>
      </c>
      <c r="G994" s="6" t="s">
        <v>330</v>
      </c>
      <c r="H994" s="5" t="s">
        <v>318</v>
      </c>
      <c r="I994" s="5" t="s">
        <v>24</v>
      </c>
      <c r="J994" s="5" t="s">
        <v>363</v>
      </c>
      <c r="K994" s="1" t="s">
        <v>137</v>
      </c>
      <c r="L994" s="1">
        <v>3</v>
      </c>
      <c r="M994" s="19" t="s">
        <v>151</v>
      </c>
    </row>
    <row r="995" spans="1:17">
      <c r="A995" s="58">
        <v>45847</v>
      </c>
      <c r="B995" s="59">
        <v>0.39583333333333331</v>
      </c>
      <c r="C995" s="59">
        <v>0.40781250000000002</v>
      </c>
      <c r="D995" s="59">
        <v>1.1979166666666667E-2</v>
      </c>
      <c r="E995" s="5" t="s">
        <v>146</v>
      </c>
      <c r="F995" s="5" t="s">
        <v>302</v>
      </c>
      <c r="G995" s="6" t="s">
        <v>26</v>
      </c>
      <c r="H995" s="5" t="s">
        <v>70</v>
      </c>
      <c r="I995" s="5" t="s">
        <v>24</v>
      </c>
      <c r="J995" s="5" t="s">
        <v>329</v>
      </c>
      <c r="K995" s="1" t="s">
        <v>17</v>
      </c>
      <c r="L995" s="1">
        <v>2</v>
      </c>
      <c r="M995" s="19" t="s">
        <v>151</v>
      </c>
    </row>
    <row r="996" spans="1:17">
      <c r="A996" s="58">
        <v>45854</v>
      </c>
      <c r="B996" s="59">
        <v>0.44791666666666669</v>
      </c>
      <c r="C996" s="59">
        <v>0.45729166666666665</v>
      </c>
      <c r="D996" s="59">
        <v>9.3749999999999997E-3</v>
      </c>
      <c r="E996" s="5" t="s">
        <v>156</v>
      </c>
      <c r="F996" s="5" t="s">
        <v>305</v>
      </c>
      <c r="G996" s="6" t="s">
        <v>45</v>
      </c>
      <c r="H996" s="5" t="s">
        <v>321</v>
      </c>
      <c r="I996" s="5" t="s">
        <v>24</v>
      </c>
      <c r="J996" s="5" t="s">
        <v>331</v>
      </c>
      <c r="K996" s="1" t="s">
        <v>123</v>
      </c>
      <c r="L996" s="1">
        <v>1</v>
      </c>
      <c r="M996" s="27" t="s">
        <v>153</v>
      </c>
    </row>
    <row r="997" spans="1:17">
      <c r="A997" s="58">
        <v>45861</v>
      </c>
      <c r="B997" s="59">
        <v>0.46527777777777779</v>
      </c>
      <c r="C997" s="59">
        <v>0.47690972222222222</v>
      </c>
      <c r="D997" s="59">
        <v>1.1631944444444445E-2</v>
      </c>
      <c r="E997" s="5" t="s">
        <v>209</v>
      </c>
      <c r="F997" s="5" t="s">
        <v>303</v>
      </c>
      <c r="G997" s="6" t="s">
        <v>139</v>
      </c>
      <c r="H997" s="5" t="s">
        <v>316</v>
      </c>
      <c r="I997" s="5" t="s">
        <v>24</v>
      </c>
      <c r="J997" s="5" t="s">
        <v>328</v>
      </c>
      <c r="K997" s="1" t="s">
        <v>51</v>
      </c>
      <c r="L997" s="1">
        <v>4</v>
      </c>
      <c r="M997" s="19" t="s">
        <v>130</v>
      </c>
    </row>
    <row r="998" spans="1:17">
      <c r="A998" s="58">
        <v>45867</v>
      </c>
      <c r="B998" s="59">
        <v>0.51736111111111116</v>
      </c>
      <c r="C998" s="59">
        <v>0.52546296296296291</v>
      </c>
      <c r="D998" s="59">
        <v>8.1018518518518514E-3</v>
      </c>
      <c r="E998" s="5" t="s">
        <v>222</v>
      </c>
      <c r="F998" s="5" t="s">
        <v>309</v>
      </c>
      <c r="G998" s="6" t="s">
        <v>49</v>
      </c>
      <c r="H998" s="5" t="s">
        <v>318</v>
      </c>
      <c r="I998" s="5" t="s">
        <v>24</v>
      </c>
      <c r="J998" s="5" t="s">
        <v>352</v>
      </c>
      <c r="K998" s="1" t="s">
        <v>137</v>
      </c>
      <c r="L998" s="1">
        <v>2</v>
      </c>
      <c r="M998" s="19" t="s">
        <v>132</v>
      </c>
    </row>
    <row r="999" spans="1:17">
      <c r="A999" s="58">
        <v>45875</v>
      </c>
      <c r="B999" s="59">
        <v>0.3576388888888889</v>
      </c>
      <c r="C999" s="59">
        <v>0.36591435185185184</v>
      </c>
      <c r="D999" s="59">
        <v>8.2754629629629636E-3</v>
      </c>
      <c r="E999" s="5" t="s">
        <v>212</v>
      </c>
      <c r="F999" s="5" t="s">
        <v>308</v>
      </c>
      <c r="G999" s="6" t="s">
        <v>194</v>
      </c>
      <c r="H999" s="5" t="s">
        <v>70</v>
      </c>
      <c r="I999" s="5" t="s">
        <v>24</v>
      </c>
      <c r="J999" s="5" t="s">
        <v>319</v>
      </c>
      <c r="K999" s="1" t="s">
        <v>9</v>
      </c>
      <c r="L999" s="1">
        <v>1</v>
      </c>
      <c r="M999" s="19" t="s">
        <v>132</v>
      </c>
    </row>
    <row r="1000" spans="1:17">
      <c r="A1000" s="58">
        <v>45881</v>
      </c>
      <c r="B1000" s="59">
        <v>0.57638888888888884</v>
      </c>
      <c r="C1000" s="59">
        <v>0.5859375</v>
      </c>
      <c r="D1000" s="59">
        <v>9.5486111111111119E-3</v>
      </c>
      <c r="E1000" s="5" t="s">
        <v>333</v>
      </c>
      <c r="F1000" s="5" t="s">
        <v>313</v>
      </c>
      <c r="G1000" s="6" t="s">
        <v>69</v>
      </c>
      <c r="H1000" s="5" t="s">
        <v>324</v>
      </c>
      <c r="I1000" s="5" t="s">
        <v>24</v>
      </c>
      <c r="J1000" s="5" t="s">
        <v>336</v>
      </c>
      <c r="K1000" s="1" t="s">
        <v>47</v>
      </c>
      <c r="L1000" s="1">
        <v>3</v>
      </c>
      <c r="M1000" s="19" t="s">
        <v>135</v>
      </c>
    </row>
    <row r="1001" spans="1:17">
      <c r="A1001" s="58">
        <v>45888</v>
      </c>
      <c r="B1001" s="59">
        <v>0.3888888888888889</v>
      </c>
      <c r="C1001" s="59">
        <v>0.40127314814814813</v>
      </c>
      <c r="D1001" s="59">
        <v>1.238425925925926E-2</v>
      </c>
      <c r="E1001" s="5" t="s">
        <v>287</v>
      </c>
      <c r="F1001" s="5" t="s">
        <v>313</v>
      </c>
      <c r="G1001" s="6" t="s">
        <v>112</v>
      </c>
      <c r="H1001" s="5" t="s">
        <v>321</v>
      </c>
      <c r="I1001" s="5" t="s">
        <v>10</v>
      </c>
      <c r="J1001" s="5" t="s">
        <v>364</v>
      </c>
      <c r="K1001" s="1" t="s">
        <v>114</v>
      </c>
      <c r="L1001" s="1">
        <v>4</v>
      </c>
      <c r="M1001" s="19" t="s">
        <v>138</v>
      </c>
    </row>
    <row r="1002" spans="1:17">
      <c r="A1002" s="58">
        <v>45894</v>
      </c>
      <c r="B1002" s="59">
        <v>0.44097222222222221</v>
      </c>
      <c r="C1002" s="59">
        <v>0.44959490740740743</v>
      </c>
      <c r="D1002" s="59">
        <v>8.6226851851851846E-3</v>
      </c>
      <c r="E1002" s="5" t="s">
        <v>128</v>
      </c>
      <c r="F1002" s="5" t="s">
        <v>301</v>
      </c>
      <c r="G1002" s="6" t="s">
        <v>97</v>
      </c>
      <c r="H1002" s="5" t="s">
        <v>316</v>
      </c>
      <c r="I1002" s="5" t="s">
        <v>24</v>
      </c>
      <c r="J1002" s="5" t="s">
        <v>338</v>
      </c>
      <c r="K1002" s="1" t="s">
        <v>123</v>
      </c>
      <c r="L1002" s="1">
        <v>2</v>
      </c>
      <c r="M1002" s="19" t="s">
        <v>148</v>
      </c>
    </row>
    <row r="1003" spans="1:17">
      <c r="A1003" s="58">
        <v>45900</v>
      </c>
      <c r="B1003" s="59">
        <v>0.49305555555555558</v>
      </c>
      <c r="C1003" s="59">
        <v>0.50173611111111116</v>
      </c>
      <c r="D1003" s="59">
        <v>8.6805555555555559E-3</v>
      </c>
      <c r="E1003" s="5" t="s">
        <v>170</v>
      </c>
      <c r="F1003" s="5" t="s">
        <v>302</v>
      </c>
      <c r="G1003" s="6" t="s">
        <v>335</v>
      </c>
      <c r="H1003" s="1">
        <v>5</v>
      </c>
      <c r="I1003" s="5" t="s">
        <v>24</v>
      </c>
      <c r="J1003" s="5" t="s">
        <v>362</v>
      </c>
      <c r="K1003" s="1" t="s">
        <v>261</v>
      </c>
      <c r="L1003" s="70">
        <v>2</v>
      </c>
      <c r="M1003" s="19" t="s">
        <v>151</v>
      </c>
    </row>
    <row r="1004" spans="1:17">
      <c r="A1004" s="58">
        <v>45906</v>
      </c>
      <c r="B1004" s="59">
        <v>0.33680555555555558</v>
      </c>
      <c r="C1004" s="59">
        <v>0.34907407407407409</v>
      </c>
      <c r="D1004" s="59">
        <v>1.2268518518518519E-2</v>
      </c>
      <c r="E1004" s="5" t="s">
        <v>133</v>
      </c>
      <c r="F1004" s="5" t="s">
        <v>301</v>
      </c>
      <c r="G1004" s="6" t="s">
        <v>9</v>
      </c>
      <c r="H1004" s="5" t="s">
        <v>70</v>
      </c>
      <c r="I1004" s="5" t="s">
        <v>24</v>
      </c>
      <c r="J1004" s="5" t="s">
        <v>322</v>
      </c>
      <c r="K1004" s="1" t="s">
        <v>323</v>
      </c>
      <c r="L1004" s="1">
        <v>3</v>
      </c>
      <c r="M1004" s="19" t="s">
        <v>151</v>
      </c>
    </row>
    <row r="1005" spans="1:17">
      <c r="A1005" s="58">
        <v>45913</v>
      </c>
      <c r="B1005" s="59">
        <v>0.52777777777777779</v>
      </c>
      <c r="C1005" s="59">
        <v>0.53744212962962967</v>
      </c>
      <c r="D1005" s="59">
        <v>9.6643518518518511E-3</v>
      </c>
      <c r="E1005" s="5" t="s">
        <v>207</v>
      </c>
      <c r="F1005" s="5" t="s">
        <v>304</v>
      </c>
      <c r="G1005" s="6" t="s">
        <v>63</v>
      </c>
      <c r="H1005" s="5" t="s">
        <v>321</v>
      </c>
      <c r="I1005" s="5" t="s">
        <v>24</v>
      </c>
      <c r="J1005" s="5" t="s">
        <v>320</v>
      </c>
      <c r="K1005" s="1" t="s">
        <v>51</v>
      </c>
      <c r="L1005" s="1">
        <v>2</v>
      </c>
      <c r="M1005" s="19" t="s">
        <v>132</v>
      </c>
      <c r="N1005" s="1" t="s">
        <v>10</v>
      </c>
      <c r="O1005" s="1" t="s">
        <v>326</v>
      </c>
      <c r="P1005" s="1" t="s">
        <v>114</v>
      </c>
      <c r="Q1005" s="1">
        <v>1</v>
      </c>
    </row>
    <row r="1006" spans="1:17">
      <c r="A1006" s="58">
        <v>45920</v>
      </c>
      <c r="B1006" s="59">
        <v>0.38541666666666669</v>
      </c>
      <c r="C1006" s="59">
        <v>0.39756944444444442</v>
      </c>
      <c r="D1006" s="59">
        <v>1.2152777777777778E-2</v>
      </c>
      <c r="E1006" s="5" t="s">
        <v>118</v>
      </c>
      <c r="F1006" s="5" t="s">
        <v>301</v>
      </c>
      <c r="G1006" s="6" t="s">
        <v>45</v>
      </c>
      <c r="H1006" s="5" t="s">
        <v>316</v>
      </c>
      <c r="I1006" s="5" t="s">
        <v>24</v>
      </c>
      <c r="J1006" s="5" t="s">
        <v>325</v>
      </c>
      <c r="K1006" s="1" t="s">
        <v>56</v>
      </c>
      <c r="L1006" s="1">
        <v>4</v>
      </c>
      <c r="M1006" s="19" t="s">
        <v>135</v>
      </c>
    </row>
    <row r="1007" spans="1:17">
      <c r="A1007" s="58">
        <v>45926</v>
      </c>
      <c r="B1007" s="59">
        <v>0.4375</v>
      </c>
      <c r="C1007" s="59">
        <v>0.44600694444444444</v>
      </c>
      <c r="D1007" s="59">
        <v>8.5069444444444437E-3</v>
      </c>
      <c r="E1007" s="5" t="s">
        <v>340</v>
      </c>
      <c r="F1007" s="5" t="s">
        <v>310</v>
      </c>
      <c r="G1007" s="6" t="s">
        <v>247</v>
      </c>
      <c r="H1007" s="5" t="s">
        <v>324</v>
      </c>
      <c r="I1007" s="5" t="s">
        <v>10</v>
      </c>
      <c r="J1007" s="5" t="s">
        <v>326</v>
      </c>
      <c r="K1007" s="1" t="s">
        <v>114</v>
      </c>
      <c r="L1007" s="1">
        <v>1</v>
      </c>
      <c r="M1007" s="19" t="s">
        <v>138</v>
      </c>
    </row>
    <row r="1008" spans="1:17">
      <c r="A1008" s="58">
        <v>45848</v>
      </c>
      <c r="B1008" s="59">
        <v>0.47569444444444442</v>
      </c>
      <c r="C1008" s="59">
        <v>0.48518518518518516</v>
      </c>
      <c r="D1008" s="59">
        <v>9.4907407407407406E-3</v>
      </c>
      <c r="E1008" s="5" t="s">
        <v>111</v>
      </c>
      <c r="F1008" s="5" t="s">
        <v>301</v>
      </c>
      <c r="G1008" s="6" t="s">
        <v>330</v>
      </c>
      <c r="H1008" s="5" t="s">
        <v>318</v>
      </c>
      <c r="I1008" s="5" t="s">
        <v>24</v>
      </c>
      <c r="J1008" s="5" t="s">
        <v>354</v>
      </c>
      <c r="K1008" s="1" t="s">
        <v>137</v>
      </c>
      <c r="L1008" s="1">
        <v>3</v>
      </c>
      <c r="M1008" s="19" t="s">
        <v>148</v>
      </c>
    </row>
    <row r="1009" spans="1:13">
      <c r="A1009" s="58">
        <v>45856</v>
      </c>
      <c r="B1009" s="59">
        <v>0.36805555555555558</v>
      </c>
      <c r="C1009" s="59">
        <v>0.38015046296296295</v>
      </c>
      <c r="D1009" s="59">
        <v>1.2094907407407407E-2</v>
      </c>
      <c r="E1009" s="5" t="s">
        <v>341</v>
      </c>
      <c r="F1009" s="5" t="s">
        <v>312</v>
      </c>
      <c r="G1009" s="6" t="s">
        <v>344</v>
      </c>
      <c r="H1009" s="5" t="s">
        <v>70</v>
      </c>
      <c r="I1009" s="5" t="s">
        <v>24</v>
      </c>
      <c r="J1009" s="5" t="s">
        <v>329</v>
      </c>
      <c r="K1009" s="1" t="s">
        <v>17</v>
      </c>
      <c r="L1009" s="1">
        <v>2</v>
      </c>
      <c r="M1009" s="19" t="s">
        <v>151</v>
      </c>
    </row>
    <row r="1010" spans="1:13">
      <c r="A1010" s="58">
        <v>45862</v>
      </c>
      <c r="B1010" s="59">
        <v>0.55208333333333337</v>
      </c>
      <c r="C1010" s="59">
        <v>0.56168981481481484</v>
      </c>
      <c r="D1010" s="59">
        <v>9.6064814814814815E-3</v>
      </c>
      <c r="E1010" s="5" t="s">
        <v>288</v>
      </c>
      <c r="F1010" s="5" t="s">
        <v>301</v>
      </c>
      <c r="G1010" s="6" t="s">
        <v>343</v>
      </c>
      <c r="H1010" s="5" t="s">
        <v>321</v>
      </c>
      <c r="I1010" s="5" t="s">
        <v>24</v>
      </c>
      <c r="J1010" s="5" t="s">
        <v>331</v>
      </c>
      <c r="K1010" s="1" t="s">
        <v>123</v>
      </c>
      <c r="L1010" s="1">
        <v>1</v>
      </c>
      <c r="M1010" s="19" t="s">
        <v>151</v>
      </c>
    </row>
    <row r="1011" spans="1:13">
      <c r="A1011" s="58">
        <v>45868</v>
      </c>
      <c r="B1011" s="59">
        <v>0.40277777777777779</v>
      </c>
      <c r="C1011" s="59">
        <v>0.41440972222222222</v>
      </c>
      <c r="D1011" s="59">
        <v>1.1631944444444445E-2</v>
      </c>
      <c r="E1011" s="5" t="s">
        <v>289</v>
      </c>
      <c r="F1011" s="5" t="s">
        <v>312</v>
      </c>
      <c r="G1011" s="6" t="s">
        <v>26</v>
      </c>
      <c r="H1011" s="5" t="s">
        <v>316</v>
      </c>
      <c r="I1011" s="5" t="s">
        <v>24</v>
      </c>
      <c r="J1011" s="5" t="s">
        <v>328</v>
      </c>
      <c r="K1011" s="1" t="s">
        <v>51</v>
      </c>
      <c r="L1011" s="1">
        <v>4</v>
      </c>
      <c r="M1011" s="27" t="s">
        <v>153</v>
      </c>
    </row>
    <row r="1012" spans="1:13">
      <c r="A1012" s="58">
        <v>45870</v>
      </c>
      <c r="B1012" s="59">
        <v>0.4548611111111111</v>
      </c>
      <c r="C1012" s="59">
        <v>0.46342592592592591</v>
      </c>
      <c r="D1012" s="59">
        <v>8.564814814814815E-3</v>
      </c>
      <c r="E1012" s="5" t="s">
        <v>290</v>
      </c>
      <c r="F1012" s="5" t="s">
        <v>306</v>
      </c>
      <c r="G1012" s="6" t="s">
        <v>45</v>
      </c>
      <c r="H1012" s="5" t="s">
        <v>318</v>
      </c>
      <c r="I1012" s="5" t="s">
        <v>24</v>
      </c>
      <c r="J1012" s="5" t="s">
        <v>365</v>
      </c>
      <c r="K1012" s="1" t="s">
        <v>137</v>
      </c>
      <c r="L1012" s="1">
        <v>2</v>
      </c>
      <c r="M1012" s="19" t="s">
        <v>130</v>
      </c>
    </row>
    <row r="1013" spans="1:13">
      <c r="A1013" s="58">
        <v>45876</v>
      </c>
      <c r="B1013" s="59">
        <v>0.47222222222222221</v>
      </c>
      <c r="C1013" s="59">
        <v>0.48049768518518521</v>
      </c>
      <c r="D1013" s="59">
        <v>8.2754629629629636E-3</v>
      </c>
      <c r="E1013" s="5" t="s">
        <v>282</v>
      </c>
      <c r="F1013" s="5" t="s">
        <v>302</v>
      </c>
      <c r="G1013" s="6" t="s">
        <v>139</v>
      </c>
      <c r="H1013" s="5" t="s">
        <v>70</v>
      </c>
      <c r="I1013" s="5" t="s">
        <v>24</v>
      </c>
      <c r="J1013" s="5" t="s">
        <v>319</v>
      </c>
      <c r="K1013" s="1" t="s">
        <v>9</v>
      </c>
      <c r="L1013" s="1">
        <v>1</v>
      </c>
      <c r="M1013" s="19" t="s">
        <v>132</v>
      </c>
    </row>
    <row r="1014" spans="1:13">
      <c r="A1014" s="58">
        <v>45882</v>
      </c>
      <c r="B1014" s="59">
        <v>0.35069444444444442</v>
      </c>
      <c r="C1014" s="59">
        <v>0.36030092592592594</v>
      </c>
      <c r="D1014" s="59">
        <v>9.6064814814814815E-3</v>
      </c>
      <c r="E1014" s="5" t="s">
        <v>218</v>
      </c>
      <c r="F1014" s="5" t="s">
        <v>304</v>
      </c>
      <c r="G1014" s="6" t="s">
        <v>78</v>
      </c>
      <c r="H1014" s="5" t="s">
        <v>324</v>
      </c>
      <c r="I1014" s="5" t="s">
        <v>24</v>
      </c>
      <c r="J1014" s="5" t="s">
        <v>336</v>
      </c>
      <c r="K1014" s="1" t="s">
        <v>102</v>
      </c>
      <c r="L1014" s="1">
        <v>3</v>
      </c>
      <c r="M1014" s="19" t="s">
        <v>132</v>
      </c>
    </row>
    <row r="1015" spans="1:13">
      <c r="A1015" s="58">
        <v>45889</v>
      </c>
      <c r="B1015" s="59">
        <v>0.53472222222222221</v>
      </c>
      <c r="C1015" s="59">
        <v>0.54693287037037042</v>
      </c>
      <c r="D1015" s="59">
        <v>1.2210648148148148E-2</v>
      </c>
      <c r="E1015" s="5" t="s">
        <v>281</v>
      </c>
      <c r="F1015" s="5" t="s">
        <v>311</v>
      </c>
      <c r="G1015" s="6" t="s">
        <v>112</v>
      </c>
      <c r="H1015" s="5" t="s">
        <v>321</v>
      </c>
      <c r="I1015" s="5" t="s">
        <v>10</v>
      </c>
      <c r="J1015" s="5" t="s">
        <v>364</v>
      </c>
      <c r="K1015" s="1" t="s">
        <v>114</v>
      </c>
      <c r="L1015" s="1">
        <v>4</v>
      </c>
      <c r="M1015" s="19" t="s">
        <v>135</v>
      </c>
    </row>
    <row r="1016" spans="1:13">
      <c r="A1016" s="58">
        <v>45895</v>
      </c>
      <c r="B1016" s="59">
        <v>0.37847222222222221</v>
      </c>
      <c r="C1016" s="59">
        <v>0.38715277777777779</v>
      </c>
      <c r="D1016" s="59">
        <v>8.6805555555555559E-3</v>
      </c>
      <c r="E1016" s="5" t="s">
        <v>346</v>
      </c>
      <c r="F1016" s="5" t="s">
        <v>302</v>
      </c>
      <c r="G1016" s="6" t="s">
        <v>334</v>
      </c>
      <c r="H1016" s="5" t="s">
        <v>316</v>
      </c>
      <c r="I1016" s="5" t="s">
        <v>24</v>
      </c>
      <c r="J1016" s="5" t="s">
        <v>338</v>
      </c>
      <c r="K1016" s="1" t="s">
        <v>123</v>
      </c>
      <c r="L1016" s="1">
        <v>2</v>
      </c>
      <c r="M1016" s="19" t="s">
        <v>138</v>
      </c>
    </row>
    <row r="1017" spans="1:13">
      <c r="A1017" s="58">
        <v>45901</v>
      </c>
      <c r="B1017" s="59">
        <v>0.43055555555555558</v>
      </c>
      <c r="C1017" s="59">
        <v>0.43894675925925924</v>
      </c>
      <c r="D1017" s="59">
        <v>8.3912037037037045E-3</v>
      </c>
      <c r="E1017" s="5" t="s">
        <v>348</v>
      </c>
      <c r="F1017" s="5" t="s">
        <v>303</v>
      </c>
      <c r="G1017" s="6" t="s">
        <v>194</v>
      </c>
      <c r="H1017" s="5" t="s">
        <v>318</v>
      </c>
      <c r="I1017" s="5" t="s">
        <v>24</v>
      </c>
      <c r="J1017" s="5" t="s">
        <v>349</v>
      </c>
      <c r="K1017" s="1" t="s">
        <v>261</v>
      </c>
      <c r="L1017" s="1">
        <v>1</v>
      </c>
      <c r="M1017" s="19" t="s">
        <v>148</v>
      </c>
    </row>
    <row r="1018" spans="1:13">
      <c r="A1018" s="58">
        <v>45907</v>
      </c>
      <c r="B1018" s="59">
        <v>0.48958333333333331</v>
      </c>
      <c r="C1018" s="59">
        <v>0.50190972222222219</v>
      </c>
      <c r="D1018" s="59">
        <v>1.2326388888888888E-2</v>
      </c>
      <c r="E1018" s="5" t="s">
        <v>213</v>
      </c>
      <c r="F1018" s="5" t="s">
        <v>301</v>
      </c>
      <c r="G1018" s="6" t="s">
        <v>9</v>
      </c>
      <c r="H1018" s="5" t="s">
        <v>70</v>
      </c>
      <c r="I1018" s="5" t="s">
        <v>24</v>
      </c>
      <c r="J1018" s="5" t="s">
        <v>322</v>
      </c>
      <c r="K1018" s="1" t="s">
        <v>323</v>
      </c>
      <c r="L1018" s="1">
        <v>3</v>
      </c>
      <c r="M1018" s="19" t="s">
        <v>151</v>
      </c>
    </row>
    <row r="1019" spans="1:13">
      <c r="A1019" s="58">
        <v>45914</v>
      </c>
      <c r="B1019" s="59">
        <v>0.35416666666666669</v>
      </c>
      <c r="C1019" s="59">
        <v>0.36371527777777779</v>
      </c>
      <c r="D1019" s="59">
        <v>9.5486111111111119E-3</v>
      </c>
      <c r="E1019" s="5" t="s">
        <v>350</v>
      </c>
      <c r="F1019" s="5" t="s">
        <v>313</v>
      </c>
      <c r="G1019" s="6" t="s">
        <v>49</v>
      </c>
      <c r="H1019" s="5" t="s">
        <v>321</v>
      </c>
      <c r="I1019" s="5" t="s">
        <v>24</v>
      </c>
      <c r="J1019" s="5" t="s">
        <v>320</v>
      </c>
      <c r="K1019" s="1" t="s">
        <v>51</v>
      </c>
      <c r="L1019" s="1">
        <v>2</v>
      </c>
      <c r="M1019" s="19" t="s">
        <v>151</v>
      </c>
    </row>
    <row r="1020" spans="1:13">
      <c r="A1020" s="58">
        <v>45921</v>
      </c>
      <c r="B1020" s="59">
        <v>0.54861111111111116</v>
      </c>
      <c r="C1020" s="59">
        <v>0.56070601851851853</v>
      </c>
      <c r="D1020" s="59">
        <v>1.2094907407407407E-2</v>
      </c>
      <c r="E1020" s="5" t="s">
        <v>121</v>
      </c>
      <c r="F1020" s="5" t="s">
        <v>301</v>
      </c>
      <c r="G1020" s="6" t="s">
        <v>97</v>
      </c>
      <c r="H1020" s="5" t="s">
        <v>316</v>
      </c>
      <c r="I1020" s="5" t="s">
        <v>24</v>
      </c>
      <c r="J1020" s="5" t="s">
        <v>325</v>
      </c>
      <c r="K1020" s="1" t="s">
        <v>56</v>
      </c>
      <c r="L1020" s="1">
        <v>4</v>
      </c>
      <c r="M1020" s="19" t="s">
        <v>132</v>
      </c>
    </row>
    <row r="1021" spans="1:13">
      <c r="A1021" s="58">
        <v>45928</v>
      </c>
      <c r="B1021" s="59">
        <v>0.40972222222222221</v>
      </c>
      <c r="C1021" s="59">
        <v>0.41846064814814815</v>
      </c>
      <c r="D1021" s="59">
        <v>8.7384259259259255E-3</v>
      </c>
      <c r="E1021" s="5" t="s">
        <v>159</v>
      </c>
      <c r="F1021" s="5" t="s">
        <v>313</v>
      </c>
      <c r="G1021" s="6" t="s">
        <v>330</v>
      </c>
      <c r="H1021" s="5" t="s">
        <v>324</v>
      </c>
      <c r="I1021" s="5" t="s">
        <v>10</v>
      </c>
      <c r="J1021" s="5" t="s">
        <v>326</v>
      </c>
      <c r="K1021" s="1" t="s">
        <v>114</v>
      </c>
      <c r="L1021" s="1">
        <v>1</v>
      </c>
      <c r="M1021" s="19" t="s">
        <v>135</v>
      </c>
    </row>
    <row r="1022" spans="1:13">
      <c r="A1022" s="58">
        <v>45840</v>
      </c>
      <c r="B1022" s="59">
        <v>0.4236111111111111</v>
      </c>
      <c r="C1022" s="59">
        <v>0.43310185185185185</v>
      </c>
      <c r="D1022" s="59">
        <v>9.4907407407407406E-3</v>
      </c>
      <c r="E1022" s="5" t="s">
        <v>149</v>
      </c>
      <c r="F1022" s="5" t="s">
        <v>302</v>
      </c>
      <c r="G1022" s="6" t="s">
        <v>26</v>
      </c>
      <c r="H1022" s="5" t="s">
        <v>318</v>
      </c>
      <c r="I1022" s="5" t="s">
        <v>24</v>
      </c>
      <c r="J1022" s="5" t="s">
        <v>366</v>
      </c>
      <c r="K1022" s="1" t="s">
        <v>137</v>
      </c>
      <c r="L1022" s="1">
        <v>3</v>
      </c>
      <c r="M1022" s="19" t="s">
        <v>138</v>
      </c>
    </row>
    <row r="1023" spans="1:13">
      <c r="A1023" s="58">
        <v>45846</v>
      </c>
      <c r="B1023" s="59">
        <v>0.4826388888888889</v>
      </c>
      <c r="C1023" s="59">
        <v>0.49467592592592591</v>
      </c>
      <c r="D1023" s="59">
        <v>1.2037037037037037E-2</v>
      </c>
      <c r="E1023" s="5" t="s">
        <v>125</v>
      </c>
      <c r="F1023" s="5" t="s">
        <v>302</v>
      </c>
      <c r="G1023" s="6" t="s">
        <v>45</v>
      </c>
      <c r="H1023" s="5" t="s">
        <v>70</v>
      </c>
      <c r="I1023" s="5" t="s">
        <v>24</v>
      </c>
      <c r="J1023" s="5" t="s">
        <v>329</v>
      </c>
      <c r="K1023" s="1" t="s">
        <v>17</v>
      </c>
      <c r="L1023" s="1">
        <v>2</v>
      </c>
      <c r="M1023" s="19" t="s">
        <v>148</v>
      </c>
    </row>
    <row r="1024" spans="1:13">
      <c r="A1024" s="58">
        <v>45853</v>
      </c>
      <c r="B1024" s="59">
        <v>0.34722222222222221</v>
      </c>
      <c r="C1024" s="59">
        <v>0.35688657407407409</v>
      </c>
      <c r="D1024" s="59">
        <v>9.6643518518518511E-3</v>
      </c>
      <c r="E1024" s="5" t="s">
        <v>193</v>
      </c>
      <c r="F1024" s="5" t="s">
        <v>304</v>
      </c>
      <c r="G1024" s="6" t="s">
        <v>63</v>
      </c>
      <c r="H1024" s="5" t="s">
        <v>321</v>
      </c>
      <c r="I1024" s="5" t="s">
        <v>24</v>
      </c>
      <c r="J1024" s="5" t="s">
        <v>331</v>
      </c>
      <c r="K1024" s="1" t="s">
        <v>123</v>
      </c>
      <c r="L1024" s="1">
        <v>1</v>
      </c>
      <c r="M1024" s="19" t="s">
        <v>151</v>
      </c>
    </row>
    <row r="1025" spans="1:13">
      <c r="A1025" s="58">
        <v>45859</v>
      </c>
      <c r="B1025" s="59">
        <v>0.50347222222222221</v>
      </c>
      <c r="C1025" s="59">
        <v>0.515162037037037</v>
      </c>
      <c r="D1025" s="59">
        <v>1.1689814814814814E-2</v>
      </c>
      <c r="E1025" s="5" t="s">
        <v>204</v>
      </c>
      <c r="F1025" s="5" t="s">
        <v>306</v>
      </c>
      <c r="G1025" s="6" t="s">
        <v>139</v>
      </c>
      <c r="H1025" s="5" t="s">
        <v>316</v>
      </c>
      <c r="I1025" s="5" t="s">
        <v>24</v>
      </c>
      <c r="J1025" s="5" t="s">
        <v>328</v>
      </c>
      <c r="K1025" s="1" t="s">
        <v>51</v>
      </c>
      <c r="L1025" s="1">
        <v>4</v>
      </c>
      <c r="M1025" s="19" t="s">
        <v>151</v>
      </c>
    </row>
    <row r="1026" spans="1:13">
      <c r="A1026" s="58">
        <v>45866</v>
      </c>
      <c r="B1026" s="59">
        <v>0.3923611111111111</v>
      </c>
      <c r="C1026" s="59">
        <v>0.40086805555555555</v>
      </c>
      <c r="D1026" s="59">
        <v>8.5069444444444437E-3</v>
      </c>
      <c r="E1026" s="5" t="s">
        <v>146</v>
      </c>
      <c r="F1026" s="5" t="s">
        <v>302</v>
      </c>
      <c r="G1026" s="6" t="s">
        <v>335</v>
      </c>
      <c r="H1026" s="5" t="s">
        <v>318</v>
      </c>
      <c r="I1026" s="5" t="s">
        <v>24</v>
      </c>
      <c r="J1026" s="5" t="s">
        <v>317</v>
      </c>
      <c r="K1026" s="1" t="s">
        <v>137</v>
      </c>
      <c r="L1026" s="1">
        <v>2</v>
      </c>
      <c r="M1026" s="27" t="s">
        <v>153</v>
      </c>
    </row>
    <row r="1027" spans="1:13">
      <c r="A1027" s="58">
        <v>45872</v>
      </c>
      <c r="B1027" s="59">
        <v>0.56944444444444442</v>
      </c>
      <c r="C1027" s="59">
        <v>0.578125</v>
      </c>
      <c r="D1027" s="59">
        <v>8.6805555555555559E-3</v>
      </c>
      <c r="E1027" s="5" t="s">
        <v>156</v>
      </c>
      <c r="F1027" s="5" t="s">
        <v>305</v>
      </c>
      <c r="G1027" s="6" t="s">
        <v>112</v>
      </c>
      <c r="H1027" s="5" t="s">
        <v>70</v>
      </c>
      <c r="I1027" s="5" t="s">
        <v>24</v>
      </c>
      <c r="J1027" s="5" t="s">
        <v>319</v>
      </c>
      <c r="K1027" s="1" t="s">
        <v>9</v>
      </c>
      <c r="L1027" s="1">
        <v>1</v>
      </c>
      <c r="M1027" s="19" t="s">
        <v>130</v>
      </c>
    </row>
    <row r="1028" spans="1:13">
      <c r="A1028" s="58">
        <v>45878</v>
      </c>
      <c r="B1028" s="59">
        <v>0.41666666666666669</v>
      </c>
      <c r="C1028" s="59">
        <v>0.42627314814814815</v>
      </c>
      <c r="D1028" s="59">
        <v>9.6064814814814815E-3</v>
      </c>
      <c r="E1028" s="5" t="s">
        <v>209</v>
      </c>
      <c r="F1028" s="5" t="s">
        <v>303</v>
      </c>
      <c r="G1028" s="6" t="s">
        <v>247</v>
      </c>
      <c r="H1028" s="5" t="s">
        <v>324</v>
      </c>
      <c r="I1028" s="5" t="s">
        <v>24</v>
      </c>
      <c r="J1028" s="5" t="s">
        <v>336</v>
      </c>
      <c r="K1028" s="1" t="s">
        <v>47</v>
      </c>
      <c r="L1028" s="1">
        <v>3</v>
      </c>
      <c r="M1028" s="19" t="s">
        <v>132</v>
      </c>
    </row>
    <row r="1029" spans="1:13">
      <c r="A1029" s="58">
        <v>45885</v>
      </c>
      <c r="B1029" s="59">
        <v>0.46875</v>
      </c>
      <c r="C1029" s="59">
        <v>0.48107638888888887</v>
      </c>
      <c r="D1029" s="59">
        <v>1.2326388888888888E-2</v>
      </c>
      <c r="E1029" s="5" t="s">
        <v>222</v>
      </c>
      <c r="F1029" s="5" t="s">
        <v>309</v>
      </c>
      <c r="G1029" s="6" t="s">
        <v>9</v>
      </c>
      <c r="H1029" s="5" t="s">
        <v>321</v>
      </c>
      <c r="I1029" s="5" t="s">
        <v>10</v>
      </c>
      <c r="J1029" s="5" t="s">
        <v>364</v>
      </c>
      <c r="K1029" s="1" t="s">
        <v>114</v>
      </c>
      <c r="L1029" s="1">
        <v>4</v>
      </c>
      <c r="M1029" s="19" t="s">
        <v>132</v>
      </c>
    </row>
    <row r="1030" spans="1:13">
      <c r="A1030" s="58">
        <v>45891</v>
      </c>
      <c r="B1030" s="59">
        <v>0.3611111111111111</v>
      </c>
      <c r="C1030" s="59">
        <v>0.36973379629629627</v>
      </c>
      <c r="D1030" s="59">
        <v>8.6226851851851846E-3</v>
      </c>
      <c r="E1030" s="5" t="s">
        <v>212</v>
      </c>
      <c r="F1030" s="5" t="s">
        <v>308</v>
      </c>
      <c r="G1030" s="6" t="s">
        <v>69</v>
      </c>
      <c r="H1030" s="5" t="s">
        <v>316</v>
      </c>
      <c r="I1030" s="5" t="s">
        <v>24</v>
      </c>
      <c r="J1030" s="5" t="s">
        <v>338</v>
      </c>
      <c r="K1030" s="1" t="s">
        <v>123</v>
      </c>
      <c r="L1030" s="1">
        <v>2</v>
      </c>
      <c r="M1030" s="19" t="s">
        <v>135</v>
      </c>
    </row>
    <row r="1031" spans="1:13">
      <c r="A1031" s="58">
        <v>45897</v>
      </c>
      <c r="B1031" s="59">
        <v>0.52083333333333337</v>
      </c>
      <c r="C1031" s="59">
        <v>0.5292824074074074</v>
      </c>
      <c r="D1031" s="59">
        <v>8.4490740740740741E-3</v>
      </c>
      <c r="E1031" s="5" t="s">
        <v>333</v>
      </c>
      <c r="F1031" s="5" t="s">
        <v>313</v>
      </c>
      <c r="G1031" s="6" t="s">
        <v>343</v>
      </c>
      <c r="H1031" s="5" t="s">
        <v>318</v>
      </c>
      <c r="I1031" s="5" t="s">
        <v>24</v>
      </c>
      <c r="J1031" s="5" t="s">
        <v>356</v>
      </c>
      <c r="K1031" s="1" t="s">
        <v>261</v>
      </c>
      <c r="L1031" s="1">
        <v>1</v>
      </c>
      <c r="M1031" s="19" t="s">
        <v>138</v>
      </c>
    </row>
    <row r="1032" spans="1:13">
      <c r="A1032" s="58">
        <v>45902</v>
      </c>
      <c r="B1032" s="59">
        <v>0.38194444444444442</v>
      </c>
      <c r="C1032" s="59">
        <v>0.39438657407407407</v>
      </c>
      <c r="D1032" s="59">
        <v>1.2442129629629629E-2</v>
      </c>
      <c r="E1032" s="5" t="s">
        <v>287</v>
      </c>
      <c r="F1032" s="5" t="s">
        <v>313</v>
      </c>
      <c r="G1032" s="6" t="s">
        <v>45</v>
      </c>
      <c r="H1032" s="5" t="s">
        <v>70</v>
      </c>
      <c r="I1032" s="5" t="s">
        <v>24</v>
      </c>
      <c r="J1032" s="5" t="s">
        <v>322</v>
      </c>
      <c r="K1032" s="1" t="s">
        <v>323</v>
      </c>
      <c r="L1032" s="1">
        <v>3</v>
      </c>
      <c r="M1032" s="19" t="s">
        <v>148</v>
      </c>
    </row>
    <row r="1033" spans="1:13">
      <c r="A1033" s="58">
        <v>45909</v>
      </c>
      <c r="B1033" s="59">
        <v>0.43402777777777779</v>
      </c>
      <c r="C1033" s="59">
        <v>0.44351851851851853</v>
      </c>
      <c r="D1033" s="59">
        <v>9.4907407407407406E-3</v>
      </c>
      <c r="E1033" s="5" t="s">
        <v>128</v>
      </c>
      <c r="F1033" s="5" t="s">
        <v>301</v>
      </c>
      <c r="G1033" s="6" t="s">
        <v>78</v>
      </c>
      <c r="H1033" s="5" t="s">
        <v>321</v>
      </c>
      <c r="I1033" s="5" t="s">
        <v>24</v>
      </c>
      <c r="J1033" s="5" t="s">
        <v>320</v>
      </c>
      <c r="K1033" s="1" t="s">
        <v>51</v>
      </c>
      <c r="L1033" s="1">
        <v>2</v>
      </c>
      <c r="M1033" s="19" t="s">
        <v>151</v>
      </c>
    </row>
    <row r="1034" spans="1:13">
      <c r="A1034" s="58">
        <v>45916</v>
      </c>
      <c r="B1034" s="59">
        <v>0.49305555555555558</v>
      </c>
      <c r="C1034" s="59">
        <v>0.50526620370370368</v>
      </c>
      <c r="D1034" s="59">
        <v>1.2210648148148148E-2</v>
      </c>
      <c r="E1034" s="5" t="s">
        <v>170</v>
      </c>
      <c r="F1034" s="5" t="s">
        <v>302</v>
      </c>
      <c r="G1034" s="6" t="s">
        <v>97</v>
      </c>
      <c r="H1034" s="5" t="s">
        <v>316</v>
      </c>
      <c r="I1034" s="5" t="s">
        <v>24</v>
      </c>
      <c r="J1034" s="5" t="s">
        <v>325</v>
      </c>
      <c r="K1034" s="1" t="s">
        <v>56</v>
      </c>
      <c r="L1034" s="1">
        <v>4</v>
      </c>
      <c r="M1034" s="19" t="s">
        <v>151</v>
      </c>
    </row>
    <row r="1035" spans="1:13">
      <c r="A1035" s="58">
        <v>45922</v>
      </c>
      <c r="B1035" s="59">
        <v>0.34375</v>
      </c>
      <c r="C1035" s="59">
        <v>0.3523148148148148</v>
      </c>
      <c r="D1035" s="59">
        <v>8.564814814814815E-3</v>
      </c>
      <c r="E1035" s="5" t="s">
        <v>133</v>
      </c>
      <c r="F1035" s="5" t="s">
        <v>301</v>
      </c>
      <c r="G1035" s="6" t="s">
        <v>334</v>
      </c>
      <c r="H1035" s="5" t="s">
        <v>324</v>
      </c>
      <c r="I1035" s="5" t="s">
        <v>10</v>
      </c>
      <c r="J1035" s="5" t="s">
        <v>326</v>
      </c>
      <c r="K1035" s="1" t="s">
        <v>114</v>
      </c>
      <c r="L1035" s="1">
        <v>1</v>
      </c>
      <c r="M1035" s="19" t="s">
        <v>132</v>
      </c>
    </row>
    <row r="1036" spans="1:13">
      <c r="A1036" s="58">
        <v>45929</v>
      </c>
      <c r="B1036" s="59">
        <v>0.55902777777777779</v>
      </c>
      <c r="C1036" s="59">
        <v>0.56869212962962967</v>
      </c>
      <c r="D1036" s="59">
        <v>9.6643518518518511E-3</v>
      </c>
      <c r="E1036" s="5" t="s">
        <v>207</v>
      </c>
      <c r="F1036" s="5" t="s">
        <v>304</v>
      </c>
      <c r="G1036" s="6" t="s">
        <v>330</v>
      </c>
      <c r="H1036" s="5" t="s">
        <v>318</v>
      </c>
      <c r="I1036" s="5" t="s">
        <v>24</v>
      </c>
      <c r="J1036" s="5" t="s">
        <v>342</v>
      </c>
      <c r="K1036" s="1" t="s">
        <v>137</v>
      </c>
      <c r="L1036" s="1">
        <v>3</v>
      </c>
      <c r="M1036" s="19" t="s">
        <v>135</v>
      </c>
    </row>
    <row r="1037" spans="1:13">
      <c r="A1037" s="58">
        <v>45842</v>
      </c>
      <c r="B1037" s="59">
        <v>0.375</v>
      </c>
      <c r="C1037" s="59">
        <v>0.38697916666666665</v>
      </c>
      <c r="D1037" s="59">
        <v>1.1979166666666667E-2</v>
      </c>
      <c r="E1037" s="5" t="s">
        <v>118</v>
      </c>
      <c r="F1037" s="5" t="s">
        <v>301</v>
      </c>
      <c r="G1037" s="6" t="s">
        <v>194</v>
      </c>
      <c r="H1037" s="5" t="s">
        <v>70</v>
      </c>
      <c r="I1037" s="5" t="s">
        <v>24</v>
      </c>
      <c r="J1037" s="5" t="s">
        <v>329</v>
      </c>
      <c r="K1037" s="1" t="s">
        <v>17</v>
      </c>
      <c r="L1037" s="1">
        <v>2</v>
      </c>
      <c r="M1037" s="19" t="s">
        <v>138</v>
      </c>
    </row>
    <row r="1038" spans="1:13">
      <c r="A1038" s="58">
        <v>45849</v>
      </c>
      <c r="B1038" s="59">
        <v>0.4375</v>
      </c>
      <c r="C1038" s="59">
        <v>0.44710648148148147</v>
      </c>
      <c r="D1038" s="59">
        <v>9.6064814814814815E-3</v>
      </c>
      <c r="E1038" s="5" t="s">
        <v>340</v>
      </c>
      <c r="F1038" s="5" t="s">
        <v>310</v>
      </c>
      <c r="G1038" s="6" t="s">
        <v>26</v>
      </c>
      <c r="H1038" s="5" t="s">
        <v>321</v>
      </c>
      <c r="I1038" s="5" t="s">
        <v>24</v>
      </c>
      <c r="J1038" s="5" t="s">
        <v>331</v>
      </c>
      <c r="K1038" s="1" t="s">
        <v>123</v>
      </c>
      <c r="L1038" s="1">
        <v>1</v>
      </c>
      <c r="M1038" s="19" t="s">
        <v>148</v>
      </c>
    </row>
    <row r="1039" spans="1:13">
      <c r="A1039" s="58">
        <v>45855</v>
      </c>
      <c r="B1039" s="59">
        <v>0.49652777777777779</v>
      </c>
      <c r="C1039" s="59">
        <v>0.50815972222222228</v>
      </c>
      <c r="D1039" s="59">
        <v>1.1631944444444445E-2</v>
      </c>
      <c r="E1039" s="5" t="s">
        <v>111</v>
      </c>
      <c r="F1039" s="5" t="s">
        <v>301</v>
      </c>
      <c r="G1039" s="6" t="s">
        <v>45</v>
      </c>
      <c r="H1039" s="5" t="s">
        <v>316</v>
      </c>
      <c r="I1039" s="5" t="s">
        <v>24</v>
      </c>
      <c r="J1039" s="5" t="s">
        <v>328</v>
      </c>
      <c r="K1039" s="1" t="s">
        <v>51</v>
      </c>
      <c r="L1039" s="1">
        <v>4</v>
      </c>
      <c r="M1039" s="19" t="s">
        <v>151</v>
      </c>
    </row>
    <row r="1040" spans="1:13">
      <c r="A1040" s="58">
        <v>45863</v>
      </c>
      <c r="B1040" s="59">
        <v>0.34027777777777779</v>
      </c>
      <c r="C1040" s="59">
        <v>0.34832175925925923</v>
      </c>
      <c r="D1040" s="59">
        <v>8.0439814814814818E-3</v>
      </c>
      <c r="E1040" s="5" t="s">
        <v>341</v>
      </c>
      <c r="F1040" s="5" t="s">
        <v>312</v>
      </c>
      <c r="G1040" s="6" t="s">
        <v>344</v>
      </c>
      <c r="H1040" s="5" t="s">
        <v>318</v>
      </c>
      <c r="I1040" s="5" t="s">
        <v>24</v>
      </c>
      <c r="J1040" s="5" t="s">
        <v>332</v>
      </c>
      <c r="K1040" s="1" t="s">
        <v>137</v>
      </c>
      <c r="L1040" s="1">
        <v>2</v>
      </c>
      <c r="M1040" s="19" t="s">
        <v>151</v>
      </c>
    </row>
    <row r="1041" spans="1:13">
      <c r="A1041" s="58">
        <v>45869</v>
      </c>
      <c r="B1041" s="59">
        <v>0.53125</v>
      </c>
      <c r="C1041" s="59">
        <v>0.53981481481481486</v>
      </c>
      <c r="D1041" s="59">
        <v>8.564814814814815E-3</v>
      </c>
      <c r="E1041" s="5" t="s">
        <v>288</v>
      </c>
      <c r="F1041" s="5" t="s">
        <v>301</v>
      </c>
      <c r="G1041" s="6" t="s">
        <v>139</v>
      </c>
      <c r="H1041" s="5" t="s">
        <v>70</v>
      </c>
      <c r="I1041" s="5" t="s">
        <v>24</v>
      </c>
      <c r="J1041" s="5" t="s">
        <v>319</v>
      </c>
      <c r="K1041" s="1" t="s">
        <v>9</v>
      </c>
      <c r="L1041" s="1">
        <v>1</v>
      </c>
      <c r="M1041" s="27" t="s">
        <v>153</v>
      </c>
    </row>
    <row r="1042" spans="1:13">
      <c r="A1042" s="58">
        <v>45874</v>
      </c>
      <c r="B1042" s="59">
        <v>0.39930555555555558</v>
      </c>
      <c r="C1042" s="59">
        <v>0.40885416666666669</v>
      </c>
      <c r="D1042" s="59">
        <v>9.5486111111111119E-3</v>
      </c>
      <c r="E1042" s="5" t="s">
        <v>289</v>
      </c>
      <c r="F1042" s="5" t="s">
        <v>312</v>
      </c>
      <c r="G1042" s="6" t="s">
        <v>49</v>
      </c>
      <c r="H1042" s="5" t="s">
        <v>324</v>
      </c>
      <c r="I1042" s="5" t="s">
        <v>24</v>
      </c>
      <c r="J1042" s="5" t="s">
        <v>336</v>
      </c>
      <c r="K1042" s="1" t="s">
        <v>102</v>
      </c>
      <c r="L1042" s="1">
        <v>3</v>
      </c>
      <c r="M1042" s="19" t="s">
        <v>130</v>
      </c>
    </row>
    <row r="1043" spans="1:13">
      <c r="A1043" s="58">
        <v>45880</v>
      </c>
      <c r="B1043" s="59">
        <v>0.54166666666666663</v>
      </c>
      <c r="C1043" s="59">
        <v>0.55405092592592597</v>
      </c>
      <c r="D1043" s="59">
        <v>1.238425925925926E-2</v>
      </c>
      <c r="E1043" s="5" t="s">
        <v>290</v>
      </c>
      <c r="F1043" s="5" t="s">
        <v>306</v>
      </c>
      <c r="G1043" s="6" t="s">
        <v>112</v>
      </c>
      <c r="H1043" s="5" t="s">
        <v>321</v>
      </c>
      <c r="I1043" s="5" t="s">
        <v>10</v>
      </c>
      <c r="J1043" s="5" t="s">
        <v>364</v>
      </c>
      <c r="K1043" s="1" t="s">
        <v>114</v>
      </c>
      <c r="L1043" s="1">
        <v>4</v>
      </c>
      <c r="M1043" s="19" t="s">
        <v>132</v>
      </c>
    </row>
    <row r="1044" spans="1:13">
      <c r="A1044" s="58">
        <v>45886</v>
      </c>
      <c r="B1044" s="59">
        <v>0.42708333333333331</v>
      </c>
      <c r="C1044" s="59">
        <v>0.43587962962962962</v>
      </c>
      <c r="D1044" s="59">
        <v>8.7962962962962968E-3</v>
      </c>
      <c r="E1044" s="5" t="s">
        <v>282</v>
      </c>
      <c r="F1044" s="5" t="s">
        <v>302</v>
      </c>
      <c r="G1044" s="6" t="s">
        <v>9</v>
      </c>
      <c r="H1044" s="5" t="s">
        <v>316</v>
      </c>
      <c r="I1044" s="5" t="s">
        <v>24</v>
      </c>
      <c r="J1044" s="5" t="s">
        <v>338</v>
      </c>
      <c r="K1044" s="1" t="s">
        <v>123</v>
      </c>
      <c r="L1044" s="1">
        <v>2</v>
      </c>
      <c r="M1044" s="19" t="s">
        <v>132</v>
      </c>
    </row>
    <row r="1045" spans="1:13">
      <c r="A1045" s="58">
        <v>45892</v>
      </c>
      <c r="B1045" s="59">
        <v>0.4861111111111111</v>
      </c>
      <c r="C1045" s="59">
        <v>0.49473379629629627</v>
      </c>
      <c r="D1045" s="59">
        <v>8.6226851851851846E-3</v>
      </c>
      <c r="E1045" s="5" t="s">
        <v>218</v>
      </c>
      <c r="F1045" s="5" t="s">
        <v>304</v>
      </c>
      <c r="G1045" s="6" t="s">
        <v>26</v>
      </c>
      <c r="H1045" s="5" t="s">
        <v>318</v>
      </c>
      <c r="I1045" s="5" t="s">
        <v>24</v>
      </c>
      <c r="J1045" s="5" t="s">
        <v>339</v>
      </c>
      <c r="K1045" s="1" t="s">
        <v>261</v>
      </c>
      <c r="L1045" s="1">
        <v>1</v>
      </c>
      <c r="M1045" s="19" t="s">
        <v>135</v>
      </c>
    </row>
    <row r="1046" spans="1:13">
      <c r="A1046" s="58">
        <v>45898</v>
      </c>
      <c r="B1046" s="59">
        <v>0.37152777777777779</v>
      </c>
      <c r="C1046" s="59">
        <v>0.38385416666666666</v>
      </c>
      <c r="D1046" s="59">
        <v>1.2326388888888888E-2</v>
      </c>
      <c r="E1046" s="5" t="s">
        <v>281</v>
      </c>
      <c r="F1046" s="5" t="s">
        <v>311</v>
      </c>
      <c r="G1046" s="6" t="s">
        <v>45</v>
      </c>
      <c r="H1046" s="5" t="s">
        <v>70</v>
      </c>
      <c r="I1046" s="5" t="s">
        <v>24</v>
      </c>
      <c r="J1046" s="5" t="s">
        <v>322</v>
      </c>
      <c r="K1046" s="1" t="s">
        <v>323</v>
      </c>
      <c r="L1046" s="1">
        <v>3</v>
      </c>
      <c r="M1046" s="19" t="s">
        <v>138</v>
      </c>
    </row>
    <row r="1047" spans="1:13">
      <c r="A1047" s="58">
        <v>45903</v>
      </c>
      <c r="B1047" s="59">
        <v>0.51388888888888884</v>
      </c>
      <c r="C1047" s="59">
        <v>0.52355324074074072</v>
      </c>
      <c r="D1047" s="59">
        <v>9.6643518518518511E-3</v>
      </c>
      <c r="E1047" s="5" t="s">
        <v>346</v>
      </c>
      <c r="F1047" s="5" t="s">
        <v>302</v>
      </c>
      <c r="G1047" s="6" t="s">
        <v>97</v>
      </c>
      <c r="H1047" s="5" t="s">
        <v>321</v>
      </c>
      <c r="I1047" s="5" t="s">
        <v>24</v>
      </c>
      <c r="J1047" s="5" t="s">
        <v>320</v>
      </c>
      <c r="K1047" s="1" t="s">
        <v>51</v>
      </c>
      <c r="L1047" s="1">
        <v>2</v>
      </c>
      <c r="M1047" s="19" t="s">
        <v>148</v>
      </c>
    </row>
    <row r="1048" spans="1:13">
      <c r="A1048" s="58">
        <v>45910</v>
      </c>
      <c r="B1048" s="59">
        <v>0.40277777777777779</v>
      </c>
      <c r="C1048" s="59">
        <v>0.41487268518518516</v>
      </c>
      <c r="D1048" s="59">
        <v>1.2094907407407407E-2</v>
      </c>
      <c r="E1048" s="5" t="s">
        <v>348</v>
      </c>
      <c r="F1048" s="5" t="s">
        <v>303</v>
      </c>
      <c r="G1048" s="6" t="s">
        <v>63</v>
      </c>
      <c r="H1048" s="5" t="s">
        <v>316</v>
      </c>
      <c r="I1048" s="5" t="s">
        <v>24</v>
      </c>
      <c r="J1048" s="5" t="s">
        <v>325</v>
      </c>
      <c r="K1048" s="1" t="s">
        <v>56</v>
      </c>
      <c r="L1048" s="1">
        <v>4</v>
      </c>
      <c r="M1048" s="19" t="s">
        <v>151</v>
      </c>
    </row>
    <row r="1049" spans="1:13">
      <c r="A1049" s="58">
        <v>45917</v>
      </c>
      <c r="B1049" s="59">
        <v>0.4548611111111111</v>
      </c>
      <c r="C1049" s="59">
        <v>0.46354166666666669</v>
      </c>
      <c r="D1049" s="59">
        <v>8.6805555555555559E-3</v>
      </c>
      <c r="E1049" s="5" t="s">
        <v>213</v>
      </c>
      <c r="F1049" s="5" t="s">
        <v>301</v>
      </c>
      <c r="G1049" s="6" t="s">
        <v>330</v>
      </c>
      <c r="H1049" s="5" t="s">
        <v>324</v>
      </c>
      <c r="I1049" s="5" t="s">
        <v>10</v>
      </c>
      <c r="J1049" s="5" t="s">
        <v>326</v>
      </c>
      <c r="K1049" s="1" t="s">
        <v>114</v>
      </c>
      <c r="L1049" s="1">
        <v>1</v>
      </c>
      <c r="M1049" s="19" t="s">
        <v>151</v>
      </c>
    </row>
    <row r="1050" spans="1:13">
      <c r="A1050" s="58">
        <v>45924</v>
      </c>
      <c r="B1050" s="59">
        <v>0.47222222222222221</v>
      </c>
      <c r="C1050" s="59">
        <v>0.48171296296296295</v>
      </c>
      <c r="D1050" s="59">
        <v>9.4907407407407406E-3</v>
      </c>
      <c r="E1050" s="5" t="s">
        <v>350</v>
      </c>
      <c r="F1050" s="5" t="s">
        <v>313</v>
      </c>
      <c r="G1050" s="6" t="s">
        <v>335</v>
      </c>
      <c r="H1050" s="5" t="s">
        <v>318</v>
      </c>
      <c r="I1050" s="5" t="s">
        <v>24</v>
      </c>
      <c r="J1050" s="5" t="s">
        <v>327</v>
      </c>
      <c r="K1050" s="1" t="s">
        <v>137</v>
      </c>
      <c r="L1050" s="1">
        <v>3</v>
      </c>
      <c r="M1050" s="19" t="s">
        <v>132</v>
      </c>
    </row>
    <row r="1051" spans="1:13">
      <c r="A1051" s="58">
        <v>45844</v>
      </c>
      <c r="B1051" s="59">
        <v>0.35069444444444442</v>
      </c>
      <c r="C1051" s="59">
        <v>0.36261574074074077</v>
      </c>
      <c r="D1051" s="59">
        <v>1.1921296296296296E-2</v>
      </c>
      <c r="E1051" s="5" t="s">
        <v>121</v>
      </c>
      <c r="F1051" s="5" t="s">
        <v>301</v>
      </c>
      <c r="G1051" s="6" t="s">
        <v>343</v>
      </c>
      <c r="H1051" s="5" t="s">
        <v>70</v>
      </c>
      <c r="I1051" s="5" t="s">
        <v>24</v>
      </c>
      <c r="J1051" s="5" t="s">
        <v>329</v>
      </c>
      <c r="K1051" s="1" t="s">
        <v>17</v>
      </c>
      <c r="L1051" s="1">
        <v>2</v>
      </c>
      <c r="M1051" s="19" t="s">
        <v>135</v>
      </c>
    </row>
    <row r="1052" spans="1:13">
      <c r="A1052" s="58">
        <v>45851</v>
      </c>
      <c r="B1052" s="59">
        <v>0.54861111111111116</v>
      </c>
      <c r="C1052" s="59">
        <v>0.55815972222222221</v>
      </c>
      <c r="D1052" s="59">
        <v>9.5486111111111119E-3</v>
      </c>
      <c r="E1052" s="5" t="s">
        <v>159</v>
      </c>
      <c r="F1052" s="5" t="s">
        <v>313</v>
      </c>
      <c r="G1052" s="6" t="s">
        <v>247</v>
      </c>
      <c r="H1052" s="5" t="s">
        <v>321</v>
      </c>
      <c r="I1052" s="5" t="s">
        <v>24</v>
      </c>
      <c r="J1052" s="5" t="s">
        <v>331</v>
      </c>
      <c r="K1052" s="1" t="s">
        <v>123</v>
      </c>
      <c r="L1052" s="1">
        <v>1</v>
      </c>
      <c r="M1052" s="19" t="s">
        <v>138</v>
      </c>
    </row>
    <row r="1053" spans="1:13">
      <c r="A1053" s="58">
        <v>45857</v>
      </c>
      <c r="B1053" s="59">
        <v>0.40972222222222221</v>
      </c>
      <c r="C1053" s="59">
        <v>0.42193287037037036</v>
      </c>
      <c r="D1053" s="59">
        <v>1.2210648148148148E-2</v>
      </c>
      <c r="E1053" s="5" t="s">
        <v>149</v>
      </c>
      <c r="F1053" s="5" t="s">
        <v>302</v>
      </c>
      <c r="G1053" s="6" t="s">
        <v>26</v>
      </c>
      <c r="H1053" s="5" t="s">
        <v>316</v>
      </c>
      <c r="I1053" s="5" t="s">
        <v>24</v>
      </c>
      <c r="J1053" s="5" t="s">
        <v>328</v>
      </c>
      <c r="K1053" s="1" t="s">
        <v>51</v>
      </c>
      <c r="L1053" s="1">
        <v>4</v>
      </c>
      <c r="M1053" s="19" t="s">
        <v>148</v>
      </c>
    </row>
    <row r="1054" spans="1:13">
      <c r="A1054" s="58">
        <v>45864</v>
      </c>
      <c r="B1054" s="59">
        <v>0.4201388888888889</v>
      </c>
      <c r="C1054" s="59">
        <v>0.4287037037037037</v>
      </c>
      <c r="D1054" s="59">
        <v>8.564814814814815E-3</v>
      </c>
      <c r="E1054" s="5" t="s">
        <v>125</v>
      </c>
      <c r="F1054" s="5" t="s">
        <v>302</v>
      </c>
      <c r="G1054" s="6" t="s">
        <v>45</v>
      </c>
      <c r="H1054" s="5" t="s">
        <v>318</v>
      </c>
      <c r="I1054" s="5" t="s">
        <v>24</v>
      </c>
      <c r="J1054" s="5" t="s">
        <v>361</v>
      </c>
      <c r="K1054" s="1" t="s">
        <v>137</v>
      </c>
      <c r="L1054" s="1">
        <v>2</v>
      </c>
      <c r="M1054" s="19" t="s">
        <v>151</v>
      </c>
    </row>
    <row r="1055" spans="1:13">
      <c r="A1055" s="58">
        <v>45871</v>
      </c>
      <c r="B1055" s="59">
        <v>0.47916666666666669</v>
      </c>
      <c r="C1055" s="59">
        <v>0.48767361111111113</v>
      </c>
      <c r="D1055" s="59">
        <v>8.5069444444444437E-3</v>
      </c>
      <c r="E1055" s="5" t="s">
        <v>193</v>
      </c>
      <c r="F1055" s="5" t="s">
        <v>304</v>
      </c>
      <c r="G1055" s="6" t="s">
        <v>112</v>
      </c>
      <c r="H1055" s="5" t="s">
        <v>70</v>
      </c>
      <c r="I1055" s="5" t="s">
        <v>24</v>
      </c>
      <c r="J1055" s="5" t="s">
        <v>319</v>
      </c>
      <c r="K1055" s="1" t="s">
        <v>9</v>
      </c>
      <c r="L1055" s="1">
        <v>1</v>
      </c>
      <c r="M1055" s="19" t="s">
        <v>151</v>
      </c>
    </row>
    <row r="1056" spans="1:13">
      <c r="A1056" s="58">
        <v>45877</v>
      </c>
      <c r="B1056" s="59">
        <v>0.34375</v>
      </c>
      <c r="C1056" s="59">
        <v>0.35335648148148147</v>
      </c>
      <c r="D1056" s="59">
        <v>9.6064814814814815E-3</v>
      </c>
      <c r="E1056" s="5" t="s">
        <v>204</v>
      </c>
      <c r="F1056" s="5" t="s">
        <v>306</v>
      </c>
      <c r="G1056" s="6" t="s">
        <v>78</v>
      </c>
      <c r="H1056" s="5" t="s">
        <v>324</v>
      </c>
      <c r="I1056" s="5" t="s">
        <v>24</v>
      </c>
      <c r="J1056" s="5" t="s">
        <v>336</v>
      </c>
      <c r="K1056" s="1" t="s">
        <v>47</v>
      </c>
      <c r="L1056" s="1">
        <v>3</v>
      </c>
      <c r="M1056" s="27" t="s">
        <v>153</v>
      </c>
    </row>
    <row r="1057" spans="1:13">
      <c r="A1057" s="58">
        <v>45883</v>
      </c>
      <c r="B1057" s="59">
        <v>0.53472222222222221</v>
      </c>
      <c r="C1057" s="59">
        <v>0.54699074074074072</v>
      </c>
      <c r="D1057" s="59">
        <v>1.2268518518518519E-2</v>
      </c>
      <c r="E1057" s="5" t="s">
        <v>146</v>
      </c>
      <c r="F1057" s="5" t="s">
        <v>302</v>
      </c>
      <c r="G1057" s="6" t="s">
        <v>9</v>
      </c>
      <c r="H1057" s="5" t="s">
        <v>321</v>
      </c>
      <c r="I1057" s="5" t="s">
        <v>10</v>
      </c>
      <c r="J1057" s="5" t="s">
        <v>364</v>
      </c>
      <c r="K1057" s="1" t="s">
        <v>114</v>
      </c>
      <c r="L1057" s="1">
        <v>4</v>
      </c>
      <c r="M1057" s="19" t="s">
        <v>130</v>
      </c>
    </row>
    <row r="1058" spans="1:13">
      <c r="A1058" s="58">
        <v>45890</v>
      </c>
      <c r="B1058" s="59">
        <v>0.3888888888888889</v>
      </c>
      <c r="C1058" s="59">
        <v>0.39785879629629628</v>
      </c>
      <c r="D1058" s="59">
        <v>8.9699074074074073E-3</v>
      </c>
      <c r="E1058" s="5" t="s">
        <v>156</v>
      </c>
      <c r="F1058" s="5" t="s">
        <v>305</v>
      </c>
      <c r="G1058" s="6" t="s">
        <v>69</v>
      </c>
      <c r="H1058" s="5" t="s">
        <v>316</v>
      </c>
      <c r="I1058" s="5" t="s">
        <v>24</v>
      </c>
      <c r="J1058" s="5" t="s">
        <v>338</v>
      </c>
      <c r="K1058" s="1" t="s">
        <v>123</v>
      </c>
      <c r="L1058" s="1">
        <v>2</v>
      </c>
      <c r="M1058" s="19" t="s">
        <v>132</v>
      </c>
    </row>
    <row r="1059" spans="1:13">
      <c r="A1059" s="58">
        <v>45896</v>
      </c>
      <c r="B1059" s="59">
        <v>0.44791666666666669</v>
      </c>
      <c r="C1059" s="59">
        <v>0.45671296296296299</v>
      </c>
      <c r="D1059" s="59">
        <v>8.7962962962962968E-3</v>
      </c>
      <c r="E1059" s="5" t="s">
        <v>209</v>
      </c>
      <c r="F1059" s="5" t="s">
        <v>303</v>
      </c>
      <c r="G1059" s="6" t="s">
        <v>194</v>
      </c>
      <c r="H1059" s="5" t="s">
        <v>318</v>
      </c>
      <c r="I1059" s="5" t="s">
        <v>24</v>
      </c>
      <c r="J1059" s="5" t="s">
        <v>353</v>
      </c>
      <c r="K1059" s="1" t="s">
        <v>261</v>
      </c>
      <c r="L1059" s="1">
        <v>1</v>
      </c>
      <c r="M1059" s="19" t="s">
        <v>132</v>
      </c>
    </row>
    <row r="1060" spans="1:13">
      <c r="A1060" s="58">
        <v>45904</v>
      </c>
      <c r="B1060" s="59">
        <v>0.46527777777777779</v>
      </c>
      <c r="C1060" s="59">
        <v>0.47771990740740738</v>
      </c>
      <c r="D1060" s="59">
        <v>1.2442129629629629E-2</v>
      </c>
      <c r="E1060" s="5" t="s">
        <v>222</v>
      </c>
      <c r="F1060" s="5" t="s">
        <v>309</v>
      </c>
      <c r="G1060" s="6" t="s">
        <v>45</v>
      </c>
      <c r="H1060" s="5" t="s">
        <v>70</v>
      </c>
      <c r="I1060" s="5" t="s">
        <v>24</v>
      </c>
      <c r="J1060" s="5" t="s">
        <v>322</v>
      </c>
      <c r="K1060" s="1" t="s">
        <v>323</v>
      </c>
      <c r="L1060" s="1">
        <v>3</v>
      </c>
      <c r="M1060" s="19" t="s">
        <v>135</v>
      </c>
    </row>
    <row r="1061" spans="1:13">
      <c r="A1061" s="58">
        <v>45911</v>
      </c>
      <c r="B1061" s="59">
        <v>0.3576388888888889</v>
      </c>
      <c r="C1061" s="59">
        <v>0.36724537037037036</v>
      </c>
      <c r="D1061" s="59">
        <v>9.6064814814814815E-3</v>
      </c>
      <c r="E1061" s="5" t="s">
        <v>212</v>
      </c>
      <c r="F1061" s="5" t="s">
        <v>308</v>
      </c>
      <c r="G1061" s="6" t="s">
        <v>49</v>
      </c>
      <c r="H1061" s="5" t="s">
        <v>321</v>
      </c>
      <c r="I1061" s="5" t="s">
        <v>24</v>
      </c>
      <c r="J1061" s="5" t="s">
        <v>320</v>
      </c>
      <c r="K1061" s="1" t="s">
        <v>51</v>
      </c>
      <c r="L1061" s="1">
        <v>2</v>
      </c>
      <c r="M1061" s="19" t="s">
        <v>138</v>
      </c>
    </row>
    <row r="1062" spans="1:13">
      <c r="A1062" s="58">
        <v>45918</v>
      </c>
      <c r="B1062" s="59">
        <v>0.54166666666666663</v>
      </c>
      <c r="C1062" s="59">
        <v>0.55364583333333328</v>
      </c>
      <c r="D1062" s="59">
        <v>1.1979166666666667E-2</v>
      </c>
      <c r="E1062" s="5" t="s">
        <v>333</v>
      </c>
      <c r="F1062" s="5" t="s">
        <v>313</v>
      </c>
      <c r="G1062" s="6" t="s">
        <v>97</v>
      </c>
      <c r="H1062" s="1">
        <v>7</v>
      </c>
      <c r="I1062" s="5" t="s">
        <v>24</v>
      </c>
      <c r="J1062" s="5" t="s">
        <v>368</v>
      </c>
      <c r="K1062" s="1" t="s">
        <v>261</v>
      </c>
      <c r="L1062" s="70">
        <v>2</v>
      </c>
      <c r="M1062" s="19" t="s">
        <v>148</v>
      </c>
    </row>
    <row r="1063" spans="1:13">
      <c r="A1063" s="58">
        <v>45850</v>
      </c>
      <c r="B1063" s="59">
        <v>0.4375</v>
      </c>
      <c r="C1063" s="59">
        <v>0.44618055555555558</v>
      </c>
      <c r="D1063" s="59">
        <v>8.6805555555555559E-3</v>
      </c>
      <c r="E1063" s="5" t="s">
        <v>159</v>
      </c>
      <c r="F1063" s="5" t="s">
        <v>313</v>
      </c>
      <c r="G1063" s="6" t="s">
        <v>45</v>
      </c>
      <c r="H1063" s="5" t="s">
        <v>318</v>
      </c>
      <c r="I1063" s="5" t="s">
        <v>24</v>
      </c>
      <c r="J1063" s="5" t="s">
        <v>319</v>
      </c>
      <c r="K1063" s="1" t="s">
        <v>9</v>
      </c>
      <c r="L1063" s="1">
        <v>1</v>
      </c>
      <c r="M1063" s="19" t="s">
        <v>151</v>
      </c>
    </row>
    <row r="1064" spans="1:13">
      <c r="A1064" s="58">
        <v>45856</v>
      </c>
      <c r="B1064" s="59">
        <v>0.48958333333333331</v>
      </c>
      <c r="C1064" s="59">
        <v>0.49953703703703706</v>
      </c>
      <c r="D1064" s="59">
        <v>9.9537037037037042E-3</v>
      </c>
      <c r="E1064" s="5" t="s">
        <v>149</v>
      </c>
      <c r="F1064" s="5" t="s">
        <v>302</v>
      </c>
      <c r="G1064" s="6" t="s">
        <v>139</v>
      </c>
      <c r="H1064" s="5" t="s">
        <v>70</v>
      </c>
      <c r="I1064" s="5" t="s">
        <v>24</v>
      </c>
      <c r="J1064" s="5" t="s">
        <v>320</v>
      </c>
      <c r="K1064" s="1" t="s">
        <v>114</v>
      </c>
      <c r="L1064" s="1">
        <v>3</v>
      </c>
      <c r="M1064" s="19" t="s">
        <v>151</v>
      </c>
    </row>
    <row r="1065" spans="1:13">
      <c r="A1065" s="58">
        <v>45860</v>
      </c>
      <c r="B1065" s="59">
        <v>0.34722222222222221</v>
      </c>
      <c r="C1065" s="59">
        <v>0.35781249999999998</v>
      </c>
      <c r="D1065" s="59">
        <v>1.0590277777777778E-2</v>
      </c>
      <c r="E1065" s="5" t="s">
        <v>125</v>
      </c>
      <c r="F1065" s="5" t="s">
        <v>302</v>
      </c>
      <c r="G1065" s="6" t="s">
        <v>49</v>
      </c>
      <c r="H1065" s="5" t="s">
        <v>321</v>
      </c>
      <c r="I1065" s="5" t="s">
        <v>24</v>
      </c>
      <c r="J1065" s="5" t="s">
        <v>322</v>
      </c>
      <c r="K1065" s="1" t="s">
        <v>323</v>
      </c>
      <c r="L1065" s="1">
        <v>4</v>
      </c>
      <c r="M1065" s="19" t="s">
        <v>132</v>
      </c>
    </row>
    <row r="1066" spans="1:13">
      <c r="A1066" s="58">
        <v>45846</v>
      </c>
      <c r="B1066" s="59">
        <v>0.54861111111111116</v>
      </c>
      <c r="C1066" s="59">
        <v>0.5561342592592593</v>
      </c>
      <c r="D1066" s="59">
        <v>7.5231481481481477E-3</v>
      </c>
      <c r="E1066" s="5" t="s">
        <v>193</v>
      </c>
      <c r="F1066" s="5" t="s">
        <v>304</v>
      </c>
      <c r="G1066" s="6" t="s">
        <v>26</v>
      </c>
      <c r="H1066" s="5" t="s">
        <v>324</v>
      </c>
      <c r="I1066" s="5" t="s">
        <v>10</v>
      </c>
      <c r="J1066" s="5" t="s">
        <v>325</v>
      </c>
      <c r="K1066" s="1" t="s">
        <v>114</v>
      </c>
      <c r="L1066" s="1">
        <v>2</v>
      </c>
      <c r="M1066" s="19" t="s">
        <v>135</v>
      </c>
    </row>
    <row r="1067" spans="1:13">
      <c r="A1067" s="58">
        <v>45872</v>
      </c>
      <c r="B1067" s="59">
        <v>0.375</v>
      </c>
      <c r="C1067" s="59">
        <v>0.38657407407407407</v>
      </c>
      <c r="D1067" s="59">
        <v>1.1574074074074073E-2</v>
      </c>
      <c r="E1067" s="5" t="s">
        <v>204</v>
      </c>
      <c r="F1067" s="5" t="s">
        <v>306</v>
      </c>
      <c r="G1067" s="6" t="s">
        <v>45</v>
      </c>
      <c r="H1067" s="5" t="s">
        <v>316</v>
      </c>
      <c r="I1067" s="5" t="s">
        <v>24</v>
      </c>
      <c r="J1067" s="5" t="s">
        <v>326</v>
      </c>
      <c r="K1067" s="1" t="s">
        <v>51</v>
      </c>
      <c r="L1067" s="1">
        <v>1</v>
      </c>
      <c r="M1067" s="19" t="s">
        <v>138</v>
      </c>
    </row>
    <row r="1068" spans="1:13">
      <c r="A1068" s="58">
        <v>45883</v>
      </c>
      <c r="B1068" s="59">
        <v>0.42708333333333331</v>
      </c>
      <c r="C1068" s="59">
        <v>0.4357638888888889</v>
      </c>
      <c r="D1068" s="59">
        <v>8.6805555555555559E-3</v>
      </c>
      <c r="E1068" s="5" t="s">
        <v>146</v>
      </c>
      <c r="F1068" s="5" t="s">
        <v>302</v>
      </c>
      <c r="G1068" s="6" t="s">
        <v>63</v>
      </c>
      <c r="H1068" s="5" t="s">
        <v>318</v>
      </c>
      <c r="I1068" s="5" t="s">
        <v>24</v>
      </c>
      <c r="J1068" s="5" t="s">
        <v>327</v>
      </c>
      <c r="K1068" s="1" t="s">
        <v>137</v>
      </c>
      <c r="L1068" s="1">
        <v>3</v>
      </c>
      <c r="M1068" s="19" t="s">
        <v>148</v>
      </c>
    </row>
    <row r="1069" spans="1:13">
      <c r="A1069" s="58">
        <v>45889</v>
      </c>
      <c r="B1069" s="59">
        <v>0.47916666666666669</v>
      </c>
      <c r="C1069" s="59">
        <v>0.49050925925925926</v>
      </c>
      <c r="D1069" s="59">
        <v>1.1342592592592593E-2</v>
      </c>
      <c r="E1069" s="5" t="s">
        <v>156</v>
      </c>
      <c r="F1069" s="5" t="s">
        <v>305</v>
      </c>
      <c r="G1069" s="6" t="s">
        <v>97</v>
      </c>
      <c r="H1069" s="5" t="s">
        <v>70</v>
      </c>
      <c r="I1069" s="5" t="s">
        <v>24</v>
      </c>
      <c r="J1069" s="5" t="s">
        <v>328</v>
      </c>
      <c r="K1069" s="1" t="s">
        <v>51</v>
      </c>
      <c r="L1069" s="1">
        <v>2</v>
      </c>
      <c r="M1069" s="19" t="s">
        <v>151</v>
      </c>
    </row>
    <row r="1070" spans="1:13">
      <c r="A1070" s="58">
        <v>45876</v>
      </c>
      <c r="B1070" s="59">
        <v>0.36458333333333331</v>
      </c>
      <c r="C1070" s="59">
        <v>0.3737847222222222</v>
      </c>
      <c r="D1070" s="59">
        <v>9.2013888888888892E-3</v>
      </c>
      <c r="E1070" s="5" t="s">
        <v>209</v>
      </c>
      <c r="F1070" s="5" t="s">
        <v>303</v>
      </c>
      <c r="G1070" s="6" t="s">
        <v>69</v>
      </c>
      <c r="H1070" s="5" t="s">
        <v>321</v>
      </c>
      <c r="I1070" s="5" t="s">
        <v>24</v>
      </c>
      <c r="J1070" s="5" t="s">
        <v>329</v>
      </c>
      <c r="K1070" s="1" t="s">
        <v>17</v>
      </c>
      <c r="L1070" s="1">
        <v>1</v>
      </c>
      <c r="M1070" s="19" t="s">
        <v>151</v>
      </c>
    </row>
    <row r="1071" spans="1:13">
      <c r="A1071" s="58">
        <v>45894</v>
      </c>
      <c r="B1071" s="59">
        <v>0.5</v>
      </c>
      <c r="C1071" s="59">
        <v>0.5102430555555556</v>
      </c>
      <c r="D1071" s="59">
        <v>1.0243055555555556E-2</v>
      </c>
      <c r="E1071" s="5" t="s">
        <v>222</v>
      </c>
      <c r="F1071" s="5" t="s">
        <v>309</v>
      </c>
      <c r="G1071" s="6" t="s">
        <v>330</v>
      </c>
      <c r="H1071" s="5" t="s">
        <v>316</v>
      </c>
      <c r="I1071" s="5" t="s">
        <v>24</v>
      </c>
      <c r="J1071" s="5" t="s">
        <v>331</v>
      </c>
      <c r="K1071" s="1" t="s">
        <v>123</v>
      </c>
      <c r="L1071" s="1">
        <v>4</v>
      </c>
      <c r="M1071" s="27" t="s">
        <v>153</v>
      </c>
    </row>
    <row r="1072" spans="1:13">
      <c r="A1072" s="58">
        <v>45902</v>
      </c>
      <c r="B1072" s="59">
        <v>0.39583333333333331</v>
      </c>
      <c r="C1072" s="59">
        <v>0.40509259259259262</v>
      </c>
      <c r="D1072" s="59">
        <v>9.2592592592592587E-3</v>
      </c>
      <c r="E1072" s="5" t="s">
        <v>212</v>
      </c>
      <c r="F1072" s="5" t="s">
        <v>308</v>
      </c>
      <c r="G1072" s="6" t="s">
        <v>78</v>
      </c>
      <c r="H1072" s="5" t="s">
        <v>318</v>
      </c>
      <c r="I1072" s="5" t="s">
        <v>24</v>
      </c>
      <c r="J1072" s="5" t="s">
        <v>332</v>
      </c>
      <c r="K1072" s="1" t="s">
        <v>137</v>
      </c>
      <c r="L1072" s="1">
        <v>2</v>
      </c>
      <c r="M1072" s="19" t="s">
        <v>130</v>
      </c>
    </row>
    <row r="1073" spans="1:22">
      <c r="A1073" s="58">
        <v>45910</v>
      </c>
      <c r="B1073" s="59">
        <v>0.44791666666666669</v>
      </c>
      <c r="C1073" s="59">
        <v>0.45821759259259259</v>
      </c>
      <c r="D1073" s="59">
        <v>1.0300925925925925E-2</v>
      </c>
      <c r="E1073" s="5" t="s">
        <v>333</v>
      </c>
      <c r="F1073" s="5" t="s">
        <v>313</v>
      </c>
      <c r="G1073" s="6" t="s">
        <v>334</v>
      </c>
      <c r="H1073" s="5" t="s">
        <v>70</v>
      </c>
      <c r="I1073" s="5" t="s">
        <v>24</v>
      </c>
      <c r="J1073" s="5" t="s">
        <v>319</v>
      </c>
      <c r="K1073" s="1" t="s">
        <v>9</v>
      </c>
      <c r="L1073" s="1">
        <v>1</v>
      </c>
      <c r="M1073" s="19" t="s">
        <v>132</v>
      </c>
    </row>
    <row r="1074" spans="1:22">
      <c r="A1074" s="58">
        <v>45916</v>
      </c>
      <c r="B1074" s="59">
        <v>0.47222222222222221</v>
      </c>
      <c r="C1074" s="59">
        <v>0.48420138888888886</v>
      </c>
      <c r="D1074" s="59">
        <v>1.1979166666666667E-2</v>
      </c>
      <c r="E1074" s="5" t="s">
        <v>287</v>
      </c>
      <c r="F1074" s="5" t="s">
        <v>313</v>
      </c>
      <c r="G1074" s="6" t="s">
        <v>335</v>
      </c>
      <c r="H1074" s="5" t="s">
        <v>324</v>
      </c>
      <c r="I1074" s="5" t="s">
        <v>24</v>
      </c>
      <c r="J1074" s="5" t="s">
        <v>336</v>
      </c>
      <c r="K1074" s="1" t="s">
        <v>102</v>
      </c>
      <c r="L1074" s="1">
        <v>3</v>
      </c>
      <c r="M1074" s="19" t="s">
        <v>132</v>
      </c>
      <c r="N1074" s="28">
        <v>9.5486111111111119E-3</v>
      </c>
      <c r="O1074" s="1" t="s">
        <v>121</v>
      </c>
      <c r="P1074" s="1" t="s">
        <v>301</v>
      </c>
      <c r="Q1074" s="1" t="s">
        <v>26</v>
      </c>
      <c r="R1074" s="1">
        <v>8</v>
      </c>
      <c r="S1074" s="1" t="s">
        <v>24</v>
      </c>
      <c r="T1074" s="1" t="s">
        <v>317</v>
      </c>
      <c r="U1074" s="1" t="s">
        <v>137</v>
      </c>
      <c r="V1074" s="1">
        <v>2</v>
      </c>
    </row>
    <row r="1075" spans="1:22">
      <c r="A1075" s="58">
        <v>45923</v>
      </c>
      <c r="B1075" s="59">
        <v>0.34375</v>
      </c>
      <c r="C1075" s="59">
        <v>0.35185185185185186</v>
      </c>
      <c r="D1075" s="59">
        <v>8.1018518518518514E-3</v>
      </c>
      <c r="E1075" s="5" t="s">
        <v>128</v>
      </c>
      <c r="F1075" s="5" t="s">
        <v>301</v>
      </c>
      <c r="G1075" s="6" t="s">
        <v>194</v>
      </c>
      <c r="H1075" s="5" t="s">
        <v>321</v>
      </c>
      <c r="I1075" s="5" t="s">
        <v>10</v>
      </c>
      <c r="J1075" s="5" t="s">
        <v>337</v>
      </c>
      <c r="K1075" s="1" t="s">
        <v>114</v>
      </c>
      <c r="L1075" s="1">
        <v>4</v>
      </c>
      <c r="M1075" s="19" t="s">
        <v>135</v>
      </c>
    </row>
    <row r="1076" spans="1:22">
      <c r="A1076" s="58">
        <v>45844</v>
      </c>
      <c r="B1076" s="59">
        <v>0.55902777777777779</v>
      </c>
      <c r="C1076" s="59">
        <v>0.56840277777777781</v>
      </c>
      <c r="D1076" s="59">
        <v>9.3749999999999997E-3</v>
      </c>
      <c r="E1076" s="5" t="s">
        <v>170</v>
      </c>
      <c r="F1076" s="5" t="s">
        <v>302</v>
      </c>
      <c r="G1076" s="6" t="s">
        <v>45</v>
      </c>
      <c r="H1076" s="5" t="s">
        <v>316</v>
      </c>
      <c r="I1076" s="5" t="s">
        <v>24</v>
      </c>
      <c r="J1076" s="5" t="s">
        <v>338</v>
      </c>
      <c r="K1076" s="1" t="s">
        <v>123</v>
      </c>
      <c r="L1076" s="1">
        <v>2</v>
      </c>
      <c r="M1076" s="19" t="s">
        <v>138</v>
      </c>
    </row>
    <row r="1077" spans="1:22">
      <c r="A1077" s="58">
        <v>45853</v>
      </c>
      <c r="B1077" s="59">
        <v>0.40972222222222221</v>
      </c>
      <c r="C1077" s="59">
        <v>0.4206597222222222</v>
      </c>
      <c r="D1077" s="59">
        <v>1.0937499999999999E-2</v>
      </c>
      <c r="E1077" s="5" t="s">
        <v>133</v>
      </c>
      <c r="F1077" s="5" t="s">
        <v>301</v>
      </c>
      <c r="G1077" s="6" t="s">
        <v>26</v>
      </c>
      <c r="H1077" s="5" t="s">
        <v>318</v>
      </c>
      <c r="I1077" s="5" t="s">
        <v>24</v>
      </c>
      <c r="J1077" s="5" t="s">
        <v>339</v>
      </c>
      <c r="K1077" s="1" t="s">
        <v>261</v>
      </c>
      <c r="L1077" s="1">
        <v>3</v>
      </c>
      <c r="M1077" s="19" t="s">
        <v>148</v>
      </c>
    </row>
    <row r="1078" spans="1:22">
      <c r="A1078" s="58">
        <v>45862</v>
      </c>
      <c r="B1078" s="59">
        <v>0.43055555555555558</v>
      </c>
      <c r="C1078" s="59">
        <v>0.43842592592592594</v>
      </c>
      <c r="D1078" s="59">
        <v>7.8703703703703696E-3</v>
      </c>
      <c r="E1078" s="5" t="s">
        <v>207</v>
      </c>
      <c r="F1078" s="5" t="s">
        <v>304</v>
      </c>
      <c r="G1078" s="6" t="s">
        <v>112</v>
      </c>
      <c r="H1078" s="5" t="s">
        <v>70</v>
      </c>
      <c r="I1078" s="5" t="s">
        <v>24</v>
      </c>
      <c r="J1078" s="5" t="s">
        <v>322</v>
      </c>
      <c r="K1078" s="1" t="s">
        <v>323</v>
      </c>
      <c r="L1078" s="1">
        <v>1</v>
      </c>
      <c r="M1078" s="19" t="s">
        <v>151</v>
      </c>
    </row>
    <row r="1079" spans="1:22">
      <c r="A1079" s="58">
        <v>45866</v>
      </c>
      <c r="B1079" s="59">
        <v>0.46180555555555558</v>
      </c>
      <c r="C1079" s="59">
        <v>0.47349537037037037</v>
      </c>
      <c r="D1079" s="59">
        <v>1.1689814814814814E-2</v>
      </c>
      <c r="E1079" s="5" t="s">
        <v>118</v>
      </c>
      <c r="F1079" s="5" t="s">
        <v>301</v>
      </c>
      <c r="G1079" s="6" t="s">
        <v>247</v>
      </c>
      <c r="H1079" s="5" t="s">
        <v>321</v>
      </c>
      <c r="I1079" s="5" t="s">
        <v>24</v>
      </c>
      <c r="J1079" s="5" t="s">
        <v>320</v>
      </c>
      <c r="K1079" s="1" t="s">
        <v>51</v>
      </c>
      <c r="L1079" s="1">
        <v>2</v>
      </c>
      <c r="M1079" s="19" t="s">
        <v>151</v>
      </c>
    </row>
    <row r="1080" spans="1:22">
      <c r="A1080" s="58">
        <v>45874</v>
      </c>
      <c r="B1080" s="59">
        <v>0.35416666666666669</v>
      </c>
      <c r="C1080" s="59">
        <v>0.36498842592592595</v>
      </c>
      <c r="D1080" s="59">
        <v>1.0821759259259258E-2</v>
      </c>
      <c r="E1080" s="5" t="s">
        <v>340</v>
      </c>
      <c r="F1080" s="5" t="s">
        <v>310</v>
      </c>
      <c r="G1080" s="6" t="s">
        <v>9</v>
      </c>
      <c r="H1080" s="5" t="s">
        <v>324</v>
      </c>
      <c r="I1080" s="5" t="s">
        <v>10</v>
      </c>
      <c r="J1080" s="5" t="s">
        <v>325</v>
      </c>
      <c r="K1080" s="1" t="s">
        <v>56</v>
      </c>
      <c r="L1080" s="1">
        <v>4</v>
      </c>
      <c r="M1080" s="19" t="s">
        <v>132</v>
      </c>
    </row>
    <row r="1081" spans="1:22">
      <c r="A1081" s="58">
        <v>45881</v>
      </c>
      <c r="B1081" s="59">
        <v>0.52777777777777779</v>
      </c>
      <c r="C1081" s="59">
        <v>0.53767361111111112</v>
      </c>
      <c r="D1081" s="59">
        <v>9.8958333333333329E-3</v>
      </c>
      <c r="E1081" s="5" t="s">
        <v>111</v>
      </c>
      <c r="F1081" s="5" t="s">
        <v>301</v>
      </c>
      <c r="G1081" s="6" t="s">
        <v>26</v>
      </c>
      <c r="H1081" s="5" t="s">
        <v>316</v>
      </c>
      <c r="I1081" s="5" t="s">
        <v>24</v>
      </c>
      <c r="J1081" s="5" t="s">
        <v>326</v>
      </c>
      <c r="K1081" s="1" t="s">
        <v>114</v>
      </c>
      <c r="L1081" s="1">
        <v>1</v>
      </c>
      <c r="M1081" s="19" t="s">
        <v>135</v>
      </c>
    </row>
    <row r="1082" spans="1:22">
      <c r="A1082" s="58">
        <v>45887</v>
      </c>
      <c r="B1082" s="59">
        <v>0.38541666666666669</v>
      </c>
      <c r="C1082" s="59">
        <v>0.39490740740740743</v>
      </c>
      <c r="D1082" s="59">
        <v>9.4907407407407406E-3</v>
      </c>
      <c r="E1082" s="5" t="s">
        <v>341</v>
      </c>
      <c r="F1082" s="5" t="s">
        <v>312</v>
      </c>
      <c r="G1082" s="6" t="s">
        <v>45</v>
      </c>
      <c r="H1082" s="5" t="s">
        <v>318</v>
      </c>
      <c r="I1082" s="5" t="s">
        <v>24</v>
      </c>
      <c r="J1082" s="5" t="s">
        <v>342</v>
      </c>
      <c r="K1082" s="1" t="s">
        <v>137</v>
      </c>
      <c r="L1082" s="1">
        <v>3</v>
      </c>
      <c r="M1082" s="19" t="s">
        <v>138</v>
      </c>
    </row>
    <row r="1083" spans="1:22">
      <c r="A1083" s="58">
        <v>45895</v>
      </c>
      <c r="B1083" s="59">
        <v>0.44097222222222221</v>
      </c>
      <c r="C1083" s="59">
        <v>0.45023148148148145</v>
      </c>
      <c r="D1083" s="59">
        <v>9.2592592592592587E-3</v>
      </c>
      <c r="E1083" s="5" t="s">
        <v>288</v>
      </c>
      <c r="F1083" s="5" t="s">
        <v>301</v>
      </c>
      <c r="G1083" s="6" t="s">
        <v>343</v>
      </c>
      <c r="H1083" s="5" t="s">
        <v>70</v>
      </c>
      <c r="I1083" s="5" t="s">
        <v>24</v>
      </c>
      <c r="J1083" s="5" t="s">
        <v>329</v>
      </c>
      <c r="K1083" s="1" t="s">
        <v>17</v>
      </c>
      <c r="L1083" s="1">
        <v>2</v>
      </c>
      <c r="M1083" s="19" t="s">
        <v>148</v>
      </c>
    </row>
    <row r="1084" spans="1:22">
      <c r="A1084" s="58">
        <v>45904</v>
      </c>
      <c r="B1084" s="59">
        <v>0.49305555555555558</v>
      </c>
      <c r="C1084" s="59">
        <v>0.50451388888888893</v>
      </c>
      <c r="D1084" s="59">
        <v>1.1458333333333333E-2</v>
      </c>
      <c r="E1084" s="5" t="s">
        <v>289</v>
      </c>
      <c r="F1084" s="5" t="s">
        <v>312</v>
      </c>
      <c r="G1084" s="6" t="s">
        <v>344</v>
      </c>
      <c r="H1084" s="5" t="s">
        <v>321</v>
      </c>
      <c r="I1084" s="5" t="s">
        <v>24</v>
      </c>
      <c r="J1084" s="5" t="s">
        <v>331</v>
      </c>
      <c r="K1084" s="1" t="s">
        <v>123</v>
      </c>
      <c r="L1084" s="1">
        <v>1</v>
      </c>
      <c r="M1084" s="19" t="s">
        <v>151</v>
      </c>
    </row>
    <row r="1085" spans="1:22">
      <c r="A1085" s="58">
        <v>45911</v>
      </c>
      <c r="B1085" s="59">
        <v>0.35069444444444442</v>
      </c>
      <c r="C1085" s="59">
        <v>0.36093750000000002</v>
      </c>
      <c r="D1085" s="59">
        <v>1.0243055555555556E-2</v>
      </c>
      <c r="E1085" s="5" t="s">
        <v>290</v>
      </c>
      <c r="F1085" s="5" t="s">
        <v>306</v>
      </c>
      <c r="G1085" s="6" t="s">
        <v>139</v>
      </c>
      <c r="H1085" s="5" t="s">
        <v>316</v>
      </c>
      <c r="I1085" s="5" t="s">
        <v>24</v>
      </c>
      <c r="J1085" s="5" t="s">
        <v>328</v>
      </c>
      <c r="K1085" s="1" t="s">
        <v>51</v>
      </c>
      <c r="L1085" s="1">
        <v>4</v>
      </c>
      <c r="M1085" s="19" t="s">
        <v>151</v>
      </c>
    </row>
    <row r="1086" spans="1:22">
      <c r="A1086" s="58">
        <v>45919</v>
      </c>
      <c r="B1086" s="59">
        <v>0.54166666666666663</v>
      </c>
      <c r="C1086" s="59">
        <v>0.5502893518518519</v>
      </c>
      <c r="D1086" s="59">
        <v>8.6226851851851846E-3</v>
      </c>
      <c r="E1086" s="5" t="s">
        <v>282</v>
      </c>
      <c r="F1086" s="5" t="s">
        <v>302</v>
      </c>
      <c r="G1086" s="6" t="s">
        <v>26</v>
      </c>
      <c r="H1086" s="5" t="s">
        <v>318</v>
      </c>
      <c r="I1086" s="5" t="s">
        <v>24</v>
      </c>
      <c r="J1086" s="5" t="s">
        <v>345</v>
      </c>
      <c r="K1086" s="1" t="s">
        <v>137</v>
      </c>
      <c r="L1086" s="1">
        <v>2</v>
      </c>
      <c r="M1086" s="27" t="s">
        <v>153</v>
      </c>
    </row>
    <row r="1087" spans="1:22">
      <c r="A1087" s="58">
        <v>45847</v>
      </c>
      <c r="B1087" s="59">
        <v>0.40277777777777779</v>
      </c>
      <c r="C1087" s="59">
        <v>0.41354166666666664</v>
      </c>
      <c r="D1087" s="59">
        <v>1.0763888888888889E-2</v>
      </c>
      <c r="E1087" s="5" t="s">
        <v>218</v>
      </c>
      <c r="F1087" s="5" t="s">
        <v>304</v>
      </c>
      <c r="G1087" s="6" t="s">
        <v>45</v>
      </c>
      <c r="H1087" s="5" t="s">
        <v>70</v>
      </c>
      <c r="I1087" s="5" t="s">
        <v>24</v>
      </c>
      <c r="J1087" s="5" t="s">
        <v>319</v>
      </c>
      <c r="K1087" s="1" t="s">
        <v>9</v>
      </c>
      <c r="L1087" s="1">
        <v>1</v>
      </c>
      <c r="M1087" s="19" t="s">
        <v>130</v>
      </c>
    </row>
    <row r="1088" spans="1:22">
      <c r="A1088" s="58">
        <v>45855</v>
      </c>
      <c r="B1088" s="59">
        <v>0.4548611111111111</v>
      </c>
      <c r="C1088" s="59">
        <v>0.46342592592592591</v>
      </c>
      <c r="D1088" s="59">
        <v>8.564814814814815E-3</v>
      </c>
      <c r="E1088" s="5" t="s">
        <v>281</v>
      </c>
      <c r="F1088" s="5" t="s">
        <v>311</v>
      </c>
      <c r="G1088" s="6" t="s">
        <v>97</v>
      </c>
      <c r="H1088" s="5" t="s">
        <v>324</v>
      </c>
      <c r="I1088" s="5" t="s">
        <v>24</v>
      </c>
      <c r="J1088" s="5" t="s">
        <v>336</v>
      </c>
      <c r="K1088" s="1" t="s">
        <v>47</v>
      </c>
      <c r="L1088" s="1">
        <v>3</v>
      </c>
      <c r="M1088" s="19" t="s">
        <v>132</v>
      </c>
    </row>
    <row r="1089" spans="1:13">
      <c r="A1089" s="58">
        <v>45863</v>
      </c>
      <c r="B1089" s="59">
        <v>0.47916666666666669</v>
      </c>
      <c r="C1089" s="59">
        <v>0.49085648148148148</v>
      </c>
      <c r="D1089" s="59">
        <v>1.1689814814814814E-2</v>
      </c>
      <c r="E1089" s="5" t="s">
        <v>346</v>
      </c>
      <c r="F1089" s="5" t="s">
        <v>302</v>
      </c>
      <c r="G1089" s="6" t="s">
        <v>49</v>
      </c>
      <c r="H1089" s="5" t="s">
        <v>321</v>
      </c>
      <c r="I1089" s="5" t="s">
        <v>10</v>
      </c>
      <c r="J1089" s="5" t="s">
        <v>347</v>
      </c>
      <c r="K1089" s="1" t="s">
        <v>114</v>
      </c>
      <c r="L1089" s="1">
        <v>4</v>
      </c>
      <c r="M1089" s="19" t="s">
        <v>132</v>
      </c>
    </row>
    <row r="1090" spans="1:13">
      <c r="A1090" s="58">
        <v>45868</v>
      </c>
      <c r="B1090" s="59">
        <v>0.34027777777777779</v>
      </c>
      <c r="C1090" s="59">
        <v>0.34832175925925923</v>
      </c>
      <c r="D1090" s="59">
        <v>8.0439814814814818E-3</v>
      </c>
      <c r="E1090" s="5" t="s">
        <v>348</v>
      </c>
      <c r="F1090" s="5" t="s">
        <v>303</v>
      </c>
      <c r="G1090" s="6" t="s">
        <v>330</v>
      </c>
      <c r="H1090" s="5" t="s">
        <v>316</v>
      </c>
      <c r="I1090" s="5" t="s">
        <v>24</v>
      </c>
      <c r="J1090" s="5" t="s">
        <v>338</v>
      </c>
      <c r="K1090" s="1" t="s">
        <v>123</v>
      </c>
      <c r="L1090" s="1">
        <v>2</v>
      </c>
      <c r="M1090" s="19" t="s">
        <v>135</v>
      </c>
    </row>
    <row r="1091" spans="1:13">
      <c r="A1091" s="58">
        <v>45870</v>
      </c>
      <c r="B1091" s="59">
        <v>0.51041666666666663</v>
      </c>
      <c r="C1091" s="59">
        <v>0.52129629629629626</v>
      </c>
      <c r="D1091" s="59">
        <v>1.087962962962963E-2</v>
      </c>
      <c r="E1091" s="5" t="s">
        <v>213</v>
      </c>
      <c r="F1091" s="5" t="s">
        <v>301</v>
      </c>
      <c r="G1091" s="6" t="s">
        <v>112</v>
      </c>
      <c r="H1091" s="5" t="s">
        <v>318</v>
      </c>
      <c r="I1091" s="5" t="s">
        <v>24</v>
      </c>
      <c r="J1091" s="5" t="s">
        <v>349</v>
      </c>
      <c r="K1091" s="1" t="s">
        <v>261</v>
      </c>
      <c r="L1091" s="1">
        <v>1</v>
      </c>
      <c r="M1091" s="19" t="s">
        <v>138</v>
      </c>
    </row>
    <row r="1092" spans="1:13">
      <c r="A1092" s="58">
        <v>45878</v>
      </c>
      <c r="B1092" s="59">
        <v>0.3923611111111111</v>
      </c>
      <c r="C1092" s="59">
        <v>0.40156249999999999</v>
      </c>
      <c r="D1092" s="59">
        <v>9.2013888888888892E-3</v>
      </c>
      <c r="E1092" s="5" t="s">
        <v>350</v>
      </c>
      <c r="F1092" s="5" t="s">
        <v>313</v>
      </c>
      <c r="G1092" s="6" t="s">
        <v>26</v>
      </c>
      <c r="H1092" s="5" t="s">
        <v>70</v>
      </c>
      <c r="I1092" s="5" t="s">
        <v>24</v>
      </c>
      <c r="J1092" s="5" t="s">
        <v>322</v>
      </c>
      <c r="K1092" s="1" t="s">
        <v>323</v>
      </c>
      <c r="L1092" s="1">
        <v>3</v>
      </c>
      <c r="M1092" s="19" t="s">
        <v>148</v>
      </c>
    </row>
    <row r="1093" spans="1:13">
      <c r="A1093" s="58">
        <v>45885</v>
      </c>
      <c r="B1093" s="59">
        <v>0.44444444444444442</v>
      </c>
      <c r="C1093" s="59">
        <v>0.45405092592592594</v>
      </c>
      <c r="D1093" s="59">
        <v>9.6064814814814815E-3</v>
      </c>
      <c r="E1093" s="5" t="s">
        <v>121</v>
      </c>
      <c r="F1093" s="5" t="s">
        <v>301</v>
      </c>
      <c r="G1093" s="6" t="s">
        <v>45</v>
      </c>
      <c r="H1093" s="5" t="s">
        <v>321</v>
      </c>
      <c r="I1093" s="5" t="s">
        <v>24</v>
      </c>
      <c r="J1093" s="5" t="s">
        <v>320</v>
      </c>
      <c r="K1093" s="1" t="s">
        <v>51</v>
      </c>
      <c r="L1093" s="1">
        <v>2</v>
      </c>
      <c r="M1093" s="19" t="s">
        <v>151</v>
      </c>
    </row>
    <row r="1094" spans="1:13">
      <c r="A1094" s="58">
        <v>45892</v>
      </c>
      <c r="B1094" s="59">
        <v>0.46875</v>
      </c>
      <c r="C1094" s="59">
        <v>0.48009259259259257</v>
      </c>
      <c r="D1094" s="59">
        <v>1.1342592592592593E-2</v>
      </c>
      <c r="E1094" s="5" t="s">
        <v>159</v>
      </c>
      <c r="F1094" s="5" t="s">
        <v>313</v>
      </c>
      <c r="G1094" s="6" t="s">
        <v>63</v>
      </c>
      <c r="H1094" s="5" t="s">
        <v>316</v>
      </c>
      <c r="I1094" s="5" t="s">
        <v>24</v>
      </c>
      <c r="J1094" s="5" t="s">
        <v>325</v>
      </c>
      <c r="K1094" s="1" t="s">
        <v>56</v>
      </c>
      <c r="L1094" s="1">
        <v>4</v>
      </c>
      <c r="M1094" s="19" t="s">
        <v>151</v>
      </c>
    </row>
    <row r="1095" spans="1:13">
      <c r="A1095" s="58">
        <v>45901</v>
      </c>
      <c r="B1095" s="59">
        <v>0.36805555555555558</v>
      </c>
      <c r="C1095" s="59">
        <v>0.37812499999999999</v>
      </c>
      <c r="D1095" s="59">
        <v>1.0069444444444445E-2</v>
      </c>
      <c r="E1095" s="5" t="s">
        <v>149</v>
      </c>
      <c r="F1095" s="5" t="s">
        <v>302</v>
      </c>
      <c r="G1095" s="6" t="s">
        <v>194</v>
      </c>
      <c r="H1095" s="5" t="s">
        <v>324</v>
      </c>
      <c r="I1095" s="5" t="s">
        <v>10</v>
      </c>
      <c r="J1095" s="5" t="s">
        <v>326</v>
      </c>
      <c r="K1095" s="1" t="s">
        <v>114</v>
      </c>
      <c r="L1095" s="1">
        <v>1</v>
      </c>
      <c r="M1095" s="19" t="s">
        <v>132</v>
      </c>
    </row>
    <row r="1096" spans="1:13">
      <c r="A1096" s="58">
        <v>45908</v>
      </c>
      <c r="B1096" s="59">
        <v>0.55555555555555558</v>
      </c>
      <c r="C1096" s="59">
        <v>0.56510416666666663</v>
      </c>
      <c r="D1096" s="59">
        <v>9.5486111111111119E-3</v>
      </c>
      <c r="E1096" s="5" t="s">
        <v>125</v>
      </c>
      <c r="F1096" s="5" t="s">
        <v>302</v>
      </c>
      <c r="G1096" s="6" t="s">
        <v>69</v>
      </c>
      <c r="H1096" s="5" t="s">
        <v>318</v>
      </c>
      <c r="I1096" s="5" t="s">
        <v>24</v>
      </c>
      <c r="J1096" s="5" t="s">
        <v>351</v>
      </c>
      <c r="K1096" s="1" t="s">
        <v>137</v>
      </c>
      <c r="L1096" s="1">
        <v>3</v>
      </c>
      <c r="M1096" s="19" t="s">
        <v>135</v>
      </c>
    </row>
    <row r="1097" spans="1:13">
      <c r="A1097" s="58">
        <v>45915</v>
      </c>
      <c r="B1097" s="59">
        <v>0.37847222222222221</v>
      </c>
      <c r="C1097" s="59">
        <v>0.39045138888888886</v>
      </c>
      <c r="D1097" s="59">
        <v>1.1979166666666667E-2</v>
      </c>
      <c r="E1097" s="5" t="s">
        <v>193</v>
      </c>
      <c r="F1097" s="5" t="s">
        <v>304</v>
      </c>
      <c r="G1097" s="6" t="s">
        <v>334</v>
      </c>
      <c r="H1097" s="5" t="s">
        <v>70</v>
      </c>
      <c r="I1097" s="5" t="s">
        <v>24</v>
      </c>
      <c r="J1097" s="5" t="s">
        <v>329</v>
      </c>
      <c r="K1097" s="1" t="s">
        <v>17</v>
      </c>
      <c r="L1097" s="1">
        <v>2</v>
      </c>
      <c r="M1097" s="19" t="s">
        <v>138</v>
      </c>
    </row>
    <row r="1098" spans="1:13">
      <c r="A1098" s="58">
        <v>45922</v>
      </c>
      <c r="B1098" s="59">
        <v>0.43402777777777779</v>
      </c>
      <c r="C1098" s="59">
        <v>0.44293981481481481</v>
      </c>
      <c r="D1098" s="59">
        <v>8.9120370370370378E-3</v>
      </c>
      <c r="E1098" s="5" t="s">
        <v>204</v>
      </c>
      <c r="F1098" s="5" t="s">
        <v>306</v>
      </c>
      <c r="G1098" s="6" t="s">
        <v>335</v>
      </c>
      <c r="H1098" s="5" t="s">
        <v>321</v>
      </c>
      <c r="I1098" s="5" t="s">
        <v>24</v>
      </c>
      <c r="J1098" s="5" t="s">
        <v>331</v>
      </c>
      <c r="K1098" s="1" t="s">
        <v>123</v>
      </c>
      <c r="L1098" s="1">
        <v>1</v>
      </c>
      <c r="M1098" s="19" t="s">
        <v>148</v>
      </c>
    </row>
    <row r="1099" spans="1:13">
      <c r="A1099" s="58">
        <v>45928</v>
      </c>
      <c r="B1099" s="59">
        <v>0.4861111111111111</v>
      </c>
      <c r="C1099" s="59">
        <v>0.49606481481481479</v>
      </c>
      <c r="D1099" s="59">
        <v>9.9537037037037042E-3</v>
      </c>
      <c r="E1099" s="5" t="s">
        <v>146</v>
      </c>
      <c r="F1099" s="5" t="s">
        <v>302</v>
      </c>
      <c r="G1099" s="6" t="s">
        <v>9</v>
      </c>
      <c r="H1099" s="5" t="s">
        <v>316</v>
      </c>
      <c r="I1099" s="5" t="s">
        <v>24</v>
      </c>
      <c r="J1099" s="5" t="s">
        <v>328</v>
      </c>
      <c r="K1099" s="1" t="s">
        <v>51</v>
      </c>
      <c r="L1099" s="1">
        <v>4</v>
      </c>
      <c r="M1099" s="19" t="s">
        <v>151</v>
      </c>
    </row>
    <row r="1100" spans="1:13">
      <c r="A1100" s="58">
        <v>45841</v>
      </c>
      <c r="B1100" s="59">
        <v>0.3576388888888889</v>
      </c>
      <c r="C1100" s="59">
        <v>0.36765046296296294</v>
      </c>
      <c r="D1100" s="59">
        <v>1.0011574074074074E-2</v>
      </c>
      <c r="E1100" s="5" t="s">
        <v>156</v>
      </c>
      <c r="F1100" s="5" t="s">
        <v>305</v>
      </c>
      <c r="G1100" s="6" t="s">
        <v>26</v>
      </c>
      <c r="H1100" s="5" t="s">
        <v>318</v>
      </c>
      <c r="I1100" s="5" t="s">
        <v>24</v>
      </c>
      <c r="J1100" s="5" t="s">
        <v>352</v>
      </c>
      <c r="K1100" s="1" t="s">
        <v>137</v>
      </c>
      <c r="L1100" s="1">
        <v>2</v>
      </c>
      <c r="M1100" s="19" t="s">
        <v>151</v>
      </c>
    </row>
    <row r="1101" spans="1:13">
      <c r="A1101" s="58">
        <v>45849</v>
      </c>
      <c r="B1101" s="59">
        <v>0.53472222222222221</v>
      </c>
      <c r="C1101" s="59">
        <v>0.54421296296296295</v>
      </c>
      <c r="D1101" s="59">
        <v>9.4907407407407406E-3</v>
      </c>
      <c r="E1101" s="5" t="s">
        <v>209</v>
      </c>
      <c r="F1101" s="5" t="s">
        <v>303</v>
      </c>
      <c r="G1101" s="6" t="s">
        <v>45</v>
      </c>
      <c r="H1101" s="5" t="s">
        <v>70</v>
      </c>
      <c r="I1101" s="5" t="s">
        <v>24</v>
      </c>
      <c r="J1101" s="5" t="s">
        <v>319</v>
      </c>
      <c r="K1101" s="1" t="s">
        <v>9</v>
      </c>
      <c r="L1101" s="1">
        <v>1</v>
      </c>
      <c r="M1101" s="27" t="s">
        <v>153</v>
      </c>
    </row>
    <row r="1102" spans="1:13">
      <c r="A1102" s="58">
        <v>45857</v>
      </c>
      <c r="B1102" s="59">
        <v>0.3888888888888889</v>
      </c>
      <c r="C1102" s="59">
        <v>0.39947916666666666</v>
      </c>
      <c r="D1102" s="59">
        <v>1.0590277777777778E-2</v>
      </c>
      <c r="E1102" s="5" t="s">
        <v>222</v>
      </c>
      <c r="F1102" s="5" t="s">
        <v>309</v>
      </c>
      <c r="G1102" s="6" t="s">
        <v>139</v>
      </c>
      <c r="H1102" s="5" t="s">
        <v>324</v>
      </c>
      <c r="I1102" s="5" t="s">
        <v>24</v>
      </c>
      <c r="J1102" s="5" t="s">
        <v>336</v>
      </c>
      <c r="K1102" s="1" t="s">
        <v>102</v>
      </c>
      <c r="L1102" s="1">
        <v>3</v>
      </c>
      <c r="M1102" s="19" t="s">
        <v>130</v>
      </c>
    </row>
    <row r="1103" spans="1:13">
      <c r="A1103" s="58">
        <v>45864</v>
      </c>
      <c r="B1103" s="59">
        <v>0.4236111111111111</v>
      </c>
      <c r="C1103" s="59">
        <v>0.43159722222222224</v>
      </c>
      <c r="D1103" s="59">
        <v>7.9861111111111105E-3</v>
      </c>
      <c r="E1103" s="5" t="s">
        <v>212</v>
      </c>
      <c r="F1103" s="5" t="s">
        <v>308</v>
      </c>
      <c r="G1103" s="6" t="s">
        <v>78</v>
      </c>
      <c r="H1103" s="5" t="s">
        <v>321</v>
      </c>
      <c r="I1103" s="5" t="s">
        <v>10</v>
      </c>
      <c r="J1103" s="5" t="s">
        <v>337</v>
      </c>
      <c r="K1103" s="1" t="s">
        <v>114</v>
      </c>
      <c r="L1103" s="1">
        <v>4</v>
      </c>
      <c r="M1103" s="19" t="s">
        <v>132</v>
      </c>
    </row>
    <row r="1104" spans="1:13">
      <c r="A1104" s="58">
        <v>45871</v>
      </c>
      <c r="B1104" s="59">
        <v>0.47569444444444442</v>
      </c>
      <c r="C1104" s="59">
        <v>0.48802083333333335</v>
      </c>
      <c r="D1104" s="59">
        <v>1.2326388888888888E-2</v>
      </c>
      <c r="E1104" s="5" t="s">
        <v>333</v>
      </c>
      <c r="F1104" s="5" t="s">
        <v>313</v>
      </c>
      <c r="G1104" s="6" t="s">
        <v>343</v>
      </c>
      <c r="H1104" s="5" t="s">
        <v>316</v>
      </c>
      <c r="I1104" s="5" t="s">
        <v>24</v>
      </c>
      <c r="J1104" s="5" t="s">
        <v>338</v>
      </c>
      <c r="K1104" s="1" t="s">
        <v>123</v>
      </c>
      <c r="L1104" s="1">
        <v>2</v>
      </c>
      <c r="M1104" s="19" t="s">
        <v>132</v>
      </c>
    </row>
    <row r="1105" spans="1:13">
      <c r="A1105" s="58">
        <v>45879</v>
      </c>
      <c r="B1105" s="59">
        <v>0.34375</v>
      </c>
      <c r="C1105" s="59">
        <v>0.35162037037037036</v>
      </c>
      <c r="D1105" s="59">
        <v>7.8703703703703696E-3</v>
      </c>
      <c r="E1105" s="5" t="s">
        <v>287</v>
      </c>
      <c r="F1105" s="5" t="s">
        <v>313</v>
      </c>
      <c r="G1105" s="6" t="s">
        <v>97</v>
      </c>
      <c r="H1105" s="5" t="s">
        <v>318</v>
      </c>
      <c r="I1105" s="5" t="s">
        <v>24</v>
      </c>
      <c r="J1105" s="5" t="s">
        <v>353</v>
      </c>
      <c r="K1105" s="1" t="s">
        <v>261</v>
      </c>
      <c r="L1105" s="1">
        <v>1</v>
      </c>
      <c r="M1105" s="19" t="s">
        <v>135</v>
      </c>
    </row>
    <row r="1106" spans="1:13">
      <c r="A1106" s="58">
        <v>45886</v>
      </c>
      <c r="B1106" s="59">
        <v>0.5625</v>
      </c>
      <c r="C1106" s="59">
        <v>0.57216435185185188</v>
      </c>
      <c r="D1106" s="59">
        <v>9.6643518518518511E-3</v>
      </c>
      <c r="E1106" s="5" t="s">
        <v>128</v>
      </c>
      <c r="F1106" s="5" t="s">
        <v>301</v>
      </c>
      <c r="G1106" s="6" t="s">
        <v>49</v>
      </c>
      <c r="H1106" s="5" t="s">
        <v>70</v>
      </c>
      <c r="I1106" s="5" t="s">
        <v>24</v>
      </c>
      <c r="J1106" s="5" t="s">
        <v>322</v>
      </c>
      <c r="K1106" s="1" t="s">
        <v>323</v>
      </c>
      <c r="L1106" s="1">
        <v>3</v>
      </c>
      <c r="M1106" s="19" t="s">
        <v>138</v>
      </c>
    </row>
    <row r="1107" spans="1:13">
      <c r="A1107" s="58">
        <v>45893</v>
      </c>
      <c r="B1107" s="59">
        <v>0.39930555555555558</v>
      </c>
      <c r="C1107" s="59">
        <v>0.41087962962962965</v>
      </c>
      <c r="D1107" s="59">
        <v>1.1574074074074073E-2</v>
      </c>
      <c r="E1107" s="5" t="s">
        <v>170</v>
      </c>
      <c r="F1107" s="5" t="s">
        <v>302</v>
      </c>
      <c r="G1107" s="6" t="s">
        <v>330</v>
      </c>
      <c r="H1107" s="5" t="s">
        <v>321</v>
      </c>
      <c r="I1107" s="5" t="s">
        <v>24</v>
      </c>
      <c r="J1107" s="5" t="s">
        <v>320</v>
      </c>
      <c r="K1107" s="1" t="s">
        <v>51</v>
      </c>
      <c r="L1107" s="1">
        <v>2</v>
      </c>
      <c r="M1107" s="19" t="s">
        <v>148</v>
      </c>
    </row>
    <row r="1108" spans="1:13">
      <c r="A1108" s="58">
        <v>45903</v>
      </c>
      <c r="B1108" s="59">
        <v>0.4513888888888889</v>
      </c>
      <c r="C1108" s="59">
        <v>0.46001157407407406</v>
      </c>
      <c r="D1108" s="59">
        <v>8.6226851851851846E-3</v>
      </c>
      <c r="E1108" s="5" t="s">
        <v>133</v>
      </c>
      <c r="F1108" s="5" t="s">
        <v>301</v>
      </c>
      <c r="G1108" s="6" t="s">
        <v>26</v>
      </c>
      <c r="H1108" s="5" t="s">
        <v>316</v>
      </c>
      <c r="I1108" s="5" t="s">
        <v>24</v>
      </c>
      <c r="J1108" s="5" t="s">
        <v>325</v>
      </c>
      <c r="K1108" s="1" t="s">
        <v>56</v>
      </c>
      <c r="L1108" s="1">
        <v>4</v>
      </c>
      <c r="M1108" s="19" t="s">
        <v>151</v>
      </c>
    </row>
    <row r="1109" spans="1:13">
      <c r="A1109" s="58">
        <v>45909</v>
      </c>
      <c r="B1109" s="59">
        <v>0.46180555555555558</v>
      </c>
      <c r="C1109" s="59">
        <v>0.47349537037037037</v>
      </c>
      <c r="D1109" s="59">
        <v>1.1689814814814814E-2</v>
      </c>
      <c r="E1109" s="5" t="s">
        <v>207</v>
      </c>
      <c r="F1109" s="5" t="s">
        <v>304</v>
      </c>
      <c r="G1109" s="6" t="s">
        <v>45</v>
      </c>
      <c r="H1109" s="5" t="s">
        <v>324</v>
      </c>
      <c r="I1109" s="5" t="s">
        <v>10</v>
      </c>
      <c r="J1109" s="5" t="s">
        <v>326</v>
      </c>
      <c r="K1109" s="1" t="s">
        <v>114</v>
      </c>
      <c r="L1109" s="1">
        <v>1</v>
      </c>
      <c r="M1109" s="19" t="s">
        <v>151</v>
      </c>
    </row>
    <row r="1110" spans="1:13">
      <c r="A1110" s="58">
        <v>45917</v>
      </c>
      <c r="B1110" s="59">
        <v>0.3611111111111111</v>
      </c>
      <c r="C1110" s="59">
        <v>0.37048611111111113</v>
      </c>
      <c r="D1110" s="59">
        <v>9.3749999999999997E-3</v>
      </c>
      <c r="E1110" s="5" t="s">
        <v>118</v>
      </c>
      <c r="F1110" s="5" t="s">
        <v>301</v>
      </c>
      <c r="G1110" s="6" t="s">
        <v>63</v>
      </c>
      <c r="H1110" s="5" t="s">
        <v>318</v>
      </c>
      <c r="I1110" s="5" t="s">
        <v>24</v>
      </c>
      <c r="J1110" s="5" t="s">
        <v>354</v>
      </c>
      <c r="K1110" s="1" t="s">
        <v>137</v>
      </c>
      <c r="L1110" s="1">
        <v>3</v>
      </c>
      <c r="M1110" s="19" t="s">
        <v>132</v>
      </c>
    </row>
    <row r="1111" spans="1:13">
      <c r="A1111" s="58">
        <v>45924</v>
      </c>
      <c r="B1111" s="59">
        <v>0.51736111111111116</v>
      </c>
      <c r="C1111" s="59">
        <v>0.52725694444444449</v>
      </c>
      <c r="D1111" s="59">
        <v>9.8958333333333329E-3</v>
      </c>
      <c r="E1111" s="5" t="s">
        <v>340</v>
      </c>
      <c r="F1111" s="5" t="s">
        <v>310</v>
      </c>
      <c r="G1111" s="6" t="s">
        <v>112</v>
      </c>
      <c r="H1111" s="5" t="s">
        <v>70</v>
      </c>
      <c r="I1111" s="5" t="s">
        <v>24</v>
      </c>
      <c r="J1111" s="5" t="s">
        <v>329</v>
      </c>
      <c r="K1111" s="1" t="s">
        <v>17</v>
      </c>
      <c r="L1111" s="1">
        <v>2</v>
      </c>
      <c r="M1111" s="19" t="s">
        <v>135</v>
      </c>
    </row>
    <row r="1112" spans="1:13">
      <c r="A1112" s="58">
        <v>45842</v>
      </c>
      <c r="B1112" s="59">
        <v>0.375</v>
      </c>
      <c r="C1112" s="59">
        <v>0.38587962962962963</v>
      </c>
      <c r="D1112" s="59">
        <v>1.087962962962963E-2</v>
      </c>
      <c r="E1112" s="5" t="s">
        <v>111</v>
      </c>
      <c r="F1112" s="5" t="s">
        <v>301</v>
      </c>
      <c r="G1112" s="6" t="s">
        <v>69</v>
      </c>
      <c r="H1112" s="5" t="s">
        <v>321</v>
      </c>
      <c r="I1112" s="5" t="s">
        <v>24</v>
      </c>
      <c r="J1112" s="5" t="s">
        <v>331</v>
      </c>
      <c r="K1112" s="1" t="s">
        <v>123</v>
      </c>
      <c r="L1112" s="1">
        <v>1</v>
      </c>
      <c r="M1112" s="19" t="s">
        <v>138</v>
      </c>
    </row>
    <row r="1113" spans="1:13">
      <c r="A1113" s="58">
        <v>45851</v>
      </c>
      <c r="B1113" s="59">
        <v>0.4375</v>
      </c>
      <c r="C1113" s="59">
        <v>0.44780092592592591</v>
      </c>
      <c r="D1113" s="59">
        <v>1.0300925925925925E-2</v>
      </c>
      <c r="E1113" s="5" t="s">
        <v>341</v>
      </c>
      <c r="F1113" s="5" t="s">
        <v>312</v>
      </c>
      <c r="G1113" s="6" t="s">
        <v>194</v>
      </c>
      <c r="H1113" s="5" t="s">
        <v>316</v>
      </c>
      <c r="I1113" s="5" t="s">
        <v>24</v>
      </c>
      <c r="J1113" s="5" t="s">
        <v>328</v>
      </c>
      <c r="K1113" s="1" t="s">
        <v>51</v>
      </c>
      <c r="L1113" s="1">
        <v>4</v>
      </c>
      <c r="M1113" s="19" t="s">
        <v>148</v>
      </c>
    </row>
    <row r="1114" spans="1:13">
      <c r="A1114" s="58">
        <v>45859</v>
      </c>
      <c r="B1114" s="59">
        <v>0.48958333333333331</v>
      </c>
      <c r="C1114" s="59">
        <v>0.49884259259259262</v>
      </c>
      <c r="D1114" s="59">
        <v>9.2592592592592587E-3</v>
      </c>
      <c r="E1114" s="5" t="s">
        <v>288</v>
      </c>
      <c r="F1114" s="5" t="s">
        <v>301</v>
      </c>
      <c r="G1114" s="6" t="s">
        <v>334</v>
      </c>
      <c r="H1114" s="5" t="s">
        <v>318</v>
      </c>
      <c r="I1114" s="5" t="s">
        <v>24</v>
      </c>
      <c r="J1114" s="5" t="s">
        <v>355</v>
      </c>
      <c r="K1114" s="1" t="s">
        <v>137</v>
      </c>
      <c r="L1114" s="1">
        <v>2</v>
      </c>
      <c r="M1114" s="19" t="s">
        <v>151</v>
      </c>
    </row>
    <row r="1115" spans="1:13">
      <c r="A1115" s="58">
        <v>45865</v>
      </c>
      <c r="B1115" s="59">
        <v>0.34722222222222221</v>
      </c>
      <c r="C1115" s="59">
        <v>0.35920138888888886</v>
      </c>
      <c r="D1115" s="59">
        <v>1.1979166666666667E-2</v>
      </c>
      <c r="E1115" s="5" t="s">
        <v>289</v>
      </c>
      <c r="F1115" s="5" t="s">
        <v>312</v>
      </c>
      <c r="G1115" s="6" t="s">
        <v>139</v>
      </c>
      <c r="H1115" s="5" t="s">
        <v>70</v>
      </c>
      <c r="I1115" s="5" t="s">
        <v>24</v>
      </c>
      <c r="J1115" s="5" t="s">
        <v>319</v>
      </c>
      <c r="K1115" s="1" t="s">
        <v>9</v>
      </c>
      <c r="L1115" s="1">
        <v>1</v>
      </c>
      <c r="M1115" s="19" t="s">
        <v>151</v>
      </c>
    </row>
    <row r="1116" spans="1:13">
      <c r="A1116" s="58">
        <v>45873</v>
      </c>
      <c r="B1116" s="59">
        <v>0.53819444444444442</v>
      </c>
      <c r="C1116" s="59">
        <v>0.546875</v>
      </c>
      <c r="D1116" s="59">
        <v>8.6805555555555559E-3</v>
      </c>
      <c r="E1116" s="5" t="s">
        <v>290</v>
      </c>
      <c r="F1116" s="5" t="s">
        <v>306</v>
      </c>
      <c r="G1116" s="6" t="s">
        <v>344</v>
      </c>
      <c r="H1116" s="5" t="s">
        <v>324</v>
      </c>
      <c r="I1116" s="5" t="s">
        <v>24</v>
      </c>
      <c r="J1116" s="5" t="s">
        <v>336</v>
      </c>
      <c r="K1116" s="1" t="s">
        <v>47</v>
      </c>
      <c r="L1116" s="1">
        <v>3</v>
      </c>
      <c r="M1116" s="27" t="s">
        <v>153</v>
      </c>
    </row>
    <row r="1117" spans="1:13">
      <c r="A1117" s="58">
        <v>45880</v>
      </c>
      <c r="B1117" s="59">
        <v>0.38194444444444442</v>
      </c>
      <c r="C1117" s="59">
        <v>0.39357638888888891</v>
      </c>
      <c r="D1117" s="59">
        <v>1.1631944444444445E-2</v>
      </c>
      <c r="E1117" s="5" t="s">
        <v>282</v>
      </c>
      <c r="F1117" s="5" t="s">
        <v>302</v>
      </c>
      <c r="G1117" s="6" t="s">
        <v>45</v>
      </c>
      <c r="H1117" s="5" t="s">
        <v>321</v>
      </c>
      <c r="I1117" s="5" t="s">
        <v>10</v>
      </c>
      <c r="J1117" s="5" t="s">
        <v>347</v>
      </c>
      <c r="K1117" s="1" t="s">
        <v>114</v>
      </c>
      <c r="L1117" s="1">
        <v>4</v>
      </c>
      <c r="M1117" s="19" t="s">
        <v>130</v>
      </c>
    </row>
    <row r="1118" spans="1:13">
      <c r="A1118" s="58">
        <v>45888</v>
      </c>
      <c r="B1118" s="59">
        <v>0.43402777777777779</v>
      </c>
      <c r="C1118" s="59">
        <v>0.44189814814814815</v>
      </c>
      <c r="D1118" s="59">
        <v>7.8703703703703696E-3</v>
      </c>
      <c r="E1118" s="5" t="s">
        <v>218</v>
      </c>
      <c r="F1118" s="5" t="s">
        <v>304</v>
      </c>
      <c r="G1118" s="6" t="s">
        <v>335</v>
      </c>
      <c r="H1118" s="5" t="s">
        <v>316</v>
      </c>
      <c r="I1118" s="5" t="s">
        <v>24</v>
      </c>
      <c r="J1118" s="5" t="s">
        <v>338</v>
      </c>
      <c r="K1118" s="1" t="s">
        <v>123</v>
      </c>
      <c r="L1118" s="1">
        <v>2</v>
      </c>
      <c r="M1118" s="19" t="s">
        <v>132</v>
      </c>
    </row>
    <row r="1119" spans="1:13">
      <c r="A1119" s="58">
        <v>45896</v>
      </c>
      <c r="B1119" s="59">
        <v>0.4861111111111111</v>
      </c>
      <c r="C1119" s="59">
        <v>0.49438657407407405</v>
      </c>
      <c r="D1119" s="59">
        <v>8.2754629629629636E-3</v>
      </c>
      <c r="E1119" s="5" t="s">
        <v>281</v>
      </c>
      <c r="F1119" s="5" t="s">
        <v>311</v>
      </c>
      <c r="G1119" s="6" t="s">
        <v>9</v>
      </c>
      <c r="H1119" s="5" t="s">
        <v>318</v>
      </c>
      <c r="I1119" s="5" t="s">
        <v>24</v>
      </c>
      <c r="J1119" s="5" t="s">
        <v>356</v>
      </c>
      <c r="K1119" s="1" t="s">
        <v>261</v>
      </c>
      <c r="L1119" s="1">
        <v>1</v>
      </c>
      <c r="M1119" s="19" t="s">
        <v>132</v>
      </c>
    </row>
    <row r="1120" spans="1:13">
      <c r="A1120" s="58">
        <v>45905</v>
      </c>
      <c r="B1120" s="59">
        <v>0.35416666666666669</v>
      </c>
      <c r="C1120" s="59">
        <v>0.3664351851851852</v>
      </c>
      <c r="D1120" s="59">
        <v>1.2268518518518519E-2</v>
      </c>
      <c r="E1120" s="5" t="s">
        <v>346</v>
      </c>
      <c r="F1120" s="5" t="s">
        <v>302</v>
      </c>
      <c r="G1120" s="6" t="s">
        <v>26</v>
      </c>
      <c r="H1120" s="5" t="s">
        <v>70</v>
      </c>
      <c r="I1120" s="5" t="s">
        <v>24</v>
      </c>
      <c r="J1120" s="5" t="s">
        <v>322</v>
      </c>
      <c r="K1120" s="1" t="s">
        <v>323</v>
      </c>
      <c r="L1120" s="1">
        <v>3</v>
      </c>
      <c r="M1120" s="19" t="s">
        <v>135</v>
      </c>
    </row>
    <row r="1121" spans="1:13">
      <c r="A1121" s="58">
        <v>45912</v>
      </c>
      <c r="B1121" s="59">
        <v>0.55208333333333337</v>
      </c>
      <c r="C1121" s="59">
        <v>0.5615162037037037</v>
      </c>
      <c r="D1121" s="59">
        <v>9.432870370370371E-3</v>
      </c>
      <c r="E1121" s="5" t="s">
        <v>348</v>
      </c>
      <c r="F1121" s="5" t="s">
        <v>303</v>
      </c>
      <c r="G1121" s="6" t="s">
        <v>45</v>
      </c>
      <c r="H1121" s="5" t="s">
        <v>321</v>
      </c>
      <c r="I1121" s="5" t="s">
        <v>24</v>
      </c>
      <c r="J1121" s="5" t="s">
        <v>320</v>
      </c>
      <c r="K1121" s="1" t="s">
        <v>51</v>
      </c>
      <c r="L1121" s="1">
        <v>2</v>
      </c>
      <c r="M1121" s="19" t="s">
        <v>138</v>
      </c>
    </row>
    <row r="1122" spans="1:13">
      <c r="A1122" s="58">
        <v>45918</v>
      </c>
      <c r="B1122" s="59">
        <v>0.40625</v>
      </c>
      <c r="C1122" s="59">
        <v>0.41759259259259257</v>
      </c>
      <c r="D1122" s="59">
        <v>1.1342592592592593E-2</v>
      </c>
      <c r="E1122" s="5" t="s">
        <v>213</v>
      </c>
      <c r="F1122" s="5" t="s">
        <v>301</v>
      </c>
      <c r="G1122" s="6" t="s">
        <v>97</v>
      </c>
      <c r="H1122" s="5" t="s">
        <v>316</v>
      </c>
      <c r="I1122" s="5" t="s">
        <v>24</v>
      </c>
      <c r="J1122" s="5" t="s">
        <v>325</v>
      </c>
      <c r="K1122" s="1" t="s">
        <v>56</v>
      </c>
      <c r="L1122" s="1">
        <v>4</v>
      </c>
      <c r="M1122" s="19" t="s">
        <v>148</v>
      </c>
    </row>
    <row r="1123" spans="1:13">
      <c r="A1123" s="58">
        <v>45925</v>
      </c>
      <c r="B1123" s="59">
        <v>0.42708333333333331</v>
      </c>
      <c r="C1123" s="59">
        <v>0.43593749999999998</v>
      </c>
      <c r="D1123" s="59">
        <v>8.8541666666666664E-3</v>
      </c>
      <c r="E1123" s="5" t="s">
        <v>350</v>
      </c>
      <c r="F1123" s="5" t="s">
        <v>313</v>
      </c>
      <c r="G1123" s="6" t="s">
        <v>330</v>
      </c>
      <c r="H1123" s="5" t="s">
        <v>324</v>
      </c>
      <c r="I1123" s="5" t="s">
        <v>10</v>
      </c>
      <c r="J1123" s="5" t="s">
        <v>326</v>
      </c>
      <c r="K1123" s="1" t="s">
        <v>114</v>
      </c>
      <c r="L1123" s="1">
        <v>1</v>
      </c>
      <c r="M1123" s="19" t="s">
        <v>151</v>
      </c>
    </row>
    <row r="1124" spans="1:13">
      <c r="A1124" s="58">
        <v>45845</v>
      </c>
      <c r="B1124" s="59">
        <v>0.47222222222222221</v>
      </c>
      <c r="C1124" s="59">
        <v>0.48182870370370373</v>
      </c>
      <c r="D1124" s="59">
        <v>9.6064814814814815E-3</v>
      </c>
      <c r="E1124" s="5" t="s">
        <v>121</v>
      </c>
      <c r="F1124" s="5" t="s">
        <v>301</v>
      </c>
      <c r="G1124" s="6" t="s">
        <v>247</v>
      </c>
      <c r="H1124" s="5" t="s">
        <v>318</v>
      </c>
      <c r="I1124" s="5" t="s">
        <v>24</v>
      </c>
      <c r="J1124" s="5" t="s">
        <v>357</v>
      </c>
      <c r="K1124" s="1" t="s">
        <v>137</v>
      </c>
      <c r="L1124" s="1">
        <v>3</v>
      </c>
      <c r="M1124" s="19" t="s">
        <v>151</v>
      </c>
    </row>
    <row r="1125" spans="1:13">
      <c r="A1125" s="58">
        <v>45852</v>
      </c>
      <c r="B1125" s="59">
        <v>0.33680555555555558</v>
      </c>
      <c r="C1125" s="59">
        <v>0.34756944444444443</v>
      </c>
      <c r="D1125" s="59">
        <v>1.0763888888888889E-2</v>
      </c>
      <c r="E1125" s="5" t="s">
        <v>159</v>
      </c>
      <c r="F1125" s="5" t="s">
        <v>313</v>
      </c>
      <c r="G1125" s="6" t="s">
        <v>112</v>
      </c>
      <c r="H1125" s="5" t="s">
        <v>70</v>
      </c>
      <c r="I1125" s="5" t="s">
        <v>24</v>
      </c>
      <c r="J1125" s="5" t="s">
        <v>329</v>
      </c>
      <c r="K1125" s="1" t="s">
        <v>17</v>
      </c>
      <c r="L1125" s="1">
        <v>2</v>
      </c>
      <c r="M1125" s="19" t="s">
        <v>132</v>
      </c>
    </row>
    <row r="1126" spans="1:13">
      <c r="A1126" s="58">
        <v>45858</v>
      </c>
      <c r="B1126" s="59">
        <v>0.52430555555555558</v>
      </c>
      <c r="C1126" s="59">
        <v>0.53431712962962963</v>
      </c>
      <c r="D1126" s="59">
        <v>1.0011574074074074E-2</v>
      </c>
      <c r="E1126" s="5" t="s">
        <v>149</v>
      </c>
      <c r="F1126" s="5" t="s">
        <v>302</v>
      </c>
      <c r="G1126" s="6" t="s">
        <v>26</v>
      </c>
      <c r="H1126" s="5" t="s">
        <v>321</v>
      </c>
      <c r="I1126" s="5" t="s">
        <v>24</v>
      </c>
      <c r="J1126" s="5" t="s">
        <v>331</v>
      </c>
      <c r="K1126" s="1" t="s">
        <v>123</v>
      </c>
      <c r="L1126" s="1">
        <v>1</v>
      </c>
      <c r="M1126" s="19" t="s">
        <v>135</v>
      </c>
    </row>
    <row r="1127" spans="1:13">
      <c r="A1127" s="58">
        <v>45867</v>
      </c>
      <c r="B1127" s="59">
        <v>0.40972222222222221</v>
      </c>
      <c r="C1127" s="59">
        <v>0.41961805555555554</v>
      </c>
      <c r="D1127" s="59">
        <v>9.8958333333333329E-3</v>
      </c>
      <c r="E1127" s="5" t="s">
        <v>125</v>
      </c>
      <c r="F1127" s="5" t="s">
        <v>302</v>
      </c>
      <c r="G1127" s="6" t="s">
        <v>45</v>
      </c>
      <c r="H1127" s="5" t="s">
        <v>316</v>
      </c>
      <c r="I1127" s="5" t="s">
        <v>24</v>
      </c>
      <c r="J1127" s="5" t="s">
        <v>328</v>
      </c>
      <c r="K1127" s="1" t="s">
        <v>51</v>
      </c>
      <c r="L1127" s="1">
        <v>4</v>
      </c>
      <c r="M1127" s="19" t="s">
        <v>138</v>
      </c>
    </row>
    <row r="1128" spans="1:13">
      <c r="A1128" s="58">
        <v>45875</v>
      </c>
      <c r="B1128" s="59">
        <v>0.4201388888888889</v>
      </c>
      <c r="C1128" s="59">
        <v>0.43240740740740741</v>
      </c>
      <c r="D1128" s="59">
        <v>1.2268518518518519E-2</v>
      </c>
      <c r="E1128" s="5" t="s">
        <v>193</v>
      </c>
      <c r="F1128" s="5" t="s">
        <v>304</v>
      </c>
      <c r="G1128" s="6" t="s">
        <v>49</v>
      </c>
      <c r="H1128" s="5" t="s">
        <v>318</v>
      </c>
      <c r="I1128" s="5" t="s">
        <v>24</v>
      </c>
      <c r="J1128" s="5" t="s">
        <v>358</v>
      </c>
      <c r="K1128" s="1" t="s">
        <v>137</v>
      </c>
      <c r="L1128" s="1">
        <v>2</v>
      </c>
      <c r="M1128" s="19" t="s">
        <v>148</v>
      </c>
    </row>
    <row r="1129" spans="1:13">
      <c r="A1129" s="58">
        <v>45882</v>
      </c>
      <c r="B1129" s="59">
        <v>0.47916666666666669</v>
      </c>
      <c r="C1129" s="59">
        <v>0.48767361111111113</v>
      </c>
      <c r="D1129" s="59">
        <v>8.5069444444444437E-3</v>
      </c>
      <c r="E1129" s="5" t="s">
        <v>204</v>
      </c>
      <c r="F1129" s="5" t="s">
        <v>306</v>
      </c>
      <c r="G1129" s="6" t="s">
        <v>139</v>
      </c>
      <c r="H1129" s="5" t="s">
        <v>70</v>
      </c>
      <c r="I1129" s="5" t="s">
        <v>24</v>
      </c>
      <c r="J1129" s="5" t="s">
        <v>319</v>
      </c>
      <c r="K1129" s="1" t="s">
        <v>9</v>
      </c>
      <c r="L1129" s="1">
        <v>1</v>
      </c>
      <c r="M1129" s="19" t="s">
        <v>151</v>
      </c>
    </row>
    <row r="1130" spans="1:13">
      <c r="A1130" s="58">
        <v>45890</v>
      </c>
      <c r="B1130" s="59">
        <v>0.36458333333333331</v>
      </c>
      <c r="C1130" s="59">
        <v>0.37418981481481484</v>
      </c>
      <c r="D1130" s="59">
        <v>9.6064814814814815E-3</v>
      </c>
      <c r="E1130" s="5" t="s">
        <v>146</v>
      </c>
      <c r="F1130" s="5" t="s">
        <v>302</v>
      </c>
      <c r="G1130" s="6" t="s">
        <v>63</v>
      </c>
      <c r="H1130" s="5" t="s">
        <v>324</v>
      </c>
      <c r="I1130" s="5" t="s">
        <v>24</v>
      </c>
      <c r="J1130" s="5" t="s">
        <v>336</v>
      </c>
      <c r="K1130" s="1" t="s">
        <v>102</v>
      </c>
      <c r="L1130" s="1">
        <v>3</v>
      </c>
      <c r="M1130" s="19" t="s">
        <v>151</v>
      </c>
    </row>
    <row r="1131" spans="1:13">
      <c r="A1131" s="58">
        <v>45897</v>
      </c>
      <c r="B1131" s="59">
        <v>0.54166666666666663</v>
      </c>
      <c r="C1131" s="59">
        <v>0.55312499999999998</v>
      </c>
      <c r="D1131" s="59">
        <v>1.1458333333333333E-2</v>
      </c>
      <c r="E1131" s="5" t="s">
        <v>156</v>
      </c>
      <c r="F1131" s="5" t="s">
        <v>305</v>
      </c>
      <c r="G1131" s="6" t="s">
        <v>194</v>
      </c>
      <c r="H1131" s="5" t="s">
        <v>321</v>
      </c>
      <c r="I1131" s="5" t="s">
        <v>10</v>
      </c>
      <c r="J1131" s="5" t="s">
        <v>347</v>
      </c>
      <c r="K1131" s="1" t="s">
        <v>114</v>
      </c>
      <c r="L1131" s="1">
        <v>4</v>
      </c>
      <c r="M1131" s="27" t="s">
        <v>153</v>
      </c>
    </row>
    <row r="1132" spans="1:13">
      <c r="A1132" s="58">
        <v>45906</v>
      </c>
      <c r="B1132" s="59">
        <v>0.38541666666666669</v>
      </c>
      <c r="C1132" s="59">
        <v>0.39351851851851855</v>
      </c>
      <c r="D1132" s="59">
        <v>8.1018518518518514E-3</v>
      </c>
      <c r="E1132" s="5" t="s">
        <v>209</v>
      </c>
      <c r="F1132" s="5" t="s">
        <v>303</v>
      </c>
      <c r="G1132" s="6" t="s">
        <v>69</v>
      </c>
      <c r="H1132" s="5" t="s">
        <v>316</v>
      </c>
      <c r="I1132" s="5" t="s">
        <v>24</v>
      </c>
      <c r="J1132" s="5" t="s">
        <v>338</v>
      </c>
      <c r="K1132" s="1" t="s">
        <v>123</v>
      </c>
      <c r="L1132" s="1">
        <v>2</v>
      </c>
      <c r="M1132" s="19" t="s">
        <v>130</v>
      </c>
    </row>
    <row r="1133" spans="1:13">
      <c r="A1133" s="58">
        <v>45913</v>
      </c>
      <c r="B1133" s="59">
        <v>0.4375</v>
      </c>
      <c r="C1133" s="59">
        <v>0.44542824074074072</v>
      </c>
      <c r="D1133" s="59">
        <v>7.9282407407407409E-3</v>
      </c>
      <c r="E1133" s="5" t="s">
        <v>222</v>
      </c>
      <c r="F1133" s="5" t="s">
        <v>309</v>
      </c>
      <c r="G1133" s="6" t="s">
        <v>45</v>
      </c>
      <c r="H1133" s="5" t="s">
        <v>318</v>
      </c>
      <c r="I1133" s="5" t="s">
        <v>24</v>
      </c>
      <c r="J1133" s="5" t="s">
        <v>359</v>
      </c>
      <c r="K1133" s="1" t="s">
        <v>261</v>
      </c>
      <c r="L1133" s="1">
        <v>1</v>
      </c>
      <c r="M1133" s="19" t="s">
        <v>132</v>
      </c>
    </row>
    <row r="1134" spans="1:13">
      <c r="A1134" s="58">
        <v>45920</v>
      </c>
      <c r="B1134" s="59">
        <v>0.49305555555555558</v>
      </c>
      <c r="C1134" s="59">
        <v>0.50503472222222223</v>
      </c>
      <c r="D1134" s="59">
        <v>1.1979166666666667E-2</v>
      </c>
      <c r="E1134" s="5" t="s">
        <v>212</v>
      </c>
      <c r="F1134" s="5" t="s">
        <v>308</v>
      </c>
      <c r="G1134" s="6" t="s">
        <v>78</v>
      </c>
      <c r="H1134" s="5" t="s">
        <v>70</v>
      </c>
      <c r="I1134" s="5" t="s">
        <v>24</v>
      </c>
      <c r="J1134" s="5" t="s">
        <v>322</v>
      </c>
      <c r="K1134" s="1" t="s">
        <v>323</v>
      </c>
      <c r="L1134" s="1">
        <v>3</v>
      </c>
      <c r="M1134" s="19" t="s">
        <v>132</v>
      </c>
    </row>
    <row r="1135" spans="1:13">
      <c r="A1135" s="58">
        <v>45926</v>
      </c>
      <c r="B1135" s="59">
        <v>0.34722222222222221</v>
      </c>
      <c r="C1135" s="59">
        <v>0.35682870370370373</v>
      </c>
      <c r="D1135" s="59">
        <v>9.6064814814814815E-3</v>
      </c>
      <c r="E1135" s="5" t="s">
        <v>333</v>
      </c>
      <c r="F1135" s="5" t="s">
        <v>313</v>
      </c>
      <c r="G1135" s="6" t="s">
        <v>97</v>
      </c>
      <c r="H1135" s="5" t="s">
        <v>321</v>
      </c>
      <c r="I1135" s="5" t="s">
        <v>24</v>
      </c>
      <c r="J1135" s="5" t="s">
        <v>320</v>
      </c>
      <c r="K1135" s="1" t="s">
        <v>51</v>
      </c>
      <c r="L1135" s="1">
        <v>2</v>
      </c>
      <c r="M1135" s="19" t="s">
        <v>135</v>
      </c>
    </row>
    <row r="1136" spans="1:13">
      <c r="A1136" s="58">
        <v>45839</v>
      </c>
      <c r="B1136" s="59">
        <v>0.53125</v>
      </c>
      <c r="C1136" s="59">
        <v>0.54270833333333335</v>
      </c>
      <c r="D1136" s="59">
        <v>1.1458333333333333E-2</v>
      </c>
      <c r="E1136" s="5" t="s">
        <v>287</v>
      </c>
      <c r="F1136" s="5" t="s">
        <v>313</v>
      </c>
      <c r="G1136" s="6" t="s">
        <v>330</v>
      </c>
      <c r="H1136" s="5" t="s">
        <v>316</v>
      </c>
      <c r="I1136" s="5" t="s">
        <v>24</v>
      </c>
      <c r="J1136" s="5" t="s">
        <v>325</v>
      </c>
      <c r="K1136" s="1" t="s">
        <v>56</v>
      </c>
      <c r="L1136" s="1">
        <v>4</v>
      </c>
      <c r="M1136" s="19" t="s">
        <v>138</v>
      </c>
    </row>
    <row r="1137" spans="1:13">
      <c r="A1137" s="58">
        <v>45848</v>
      </c>
      <c r="B1137" s="59">
        <v>0.3923611111111111</v>
      </c>
      <c r="C1137" s="59">
        <v>0.40190972222222221</v>
      </c>
      <c r="D1137" s="59">
        <v>9.5486111111111119E-3</v>
      </c>
      <c r="E1137" s="5" t="s">
        <v>128</v>
      </c>
      <c r="F1137" s="5" t="s">
        <v>301</v>
      </c>
      <c r="G1137" s="6" t="s">
        <v>334</v>
      </c>
      <c r="H1137" s="5" t="s">
        <v>324</v>
      </c>
      <c r="I1137" s="5" t="s">
        <v>10</v>
      </c>
      <c r="J1137" s="5" t="s">
        <v>326</v>
      </c>
      <c r="K1137" s="1" t="s">
        <v>114</v>
      </c>
      <c r="L1137" s="1">
        <v>1</v>
      </c>
      <c r="M1137" s="19" t="s">
        <v>148</v>
      </c>
    </row>
    <row r="1138" spans="1:13">
      <c r="A1138" s="58">
        <v>45854</v>
      </c>
      <c r="B1138" s="59">
        <v>0.44444444444444442</v>
      </c>
      <c r="C1138" s="59">
        <v>0.45300925925925928</v>
      </c>
      <c r="D1138" s="59">
        <v>8.564814814814815E-3</v>
      </c>
      <c r="E1138" s="5" t="s">
        <v>170</v>
      </c>
      <c r="F1138" s="5" t="s">
        <v>302</v>
      </c>
      <c r="G1138" s="6" t="s">
        <v>335</v>
      </c>
      <c r="H1138" s="5" t="s">
        <v>318</v>
      </c>
      <c r="I1138" s="5" t="s">
        <v>24</v>
      </c>
      <c r="J1138" s="5" t="s">
        <v>360</v>
      </c>
      <c r="K1138" s="1" t="s">
        <v>137</v>
      </c>
      <c r="L1138" s="1">
        <v>3</v>
      </c>
      <c r="M1138" s="19" t="s">
        <v>151</v>
      </c>
    </row>
    <row r="1139" spans="1:13">
      <c r="A1139" s="58">
        <v>45861</v>
      </c>
      <c r="B1139" s="59">
        <v>0.46527777777777779</v>
      </c>
      <c r="C1139" s="59">
        <v>0.47771990740740738</v>
      </c>
      <c r="D1139" s="59">
        <v>1.2442129629629629E-2</v>
      </c>
      <c r="E1139" s="5" t="s">
        <v>133</v>
      </c>
      <c r="F1139" s="5" t="s">
        <v>301</v>
      </c>
      <c r="G1139" s="6" t="s">
        <v>9</v>
      </c>
      <c r="H1139" s="5" t="s">
        <v>70</v>
      </c>
      <c r="I1139" s="5" t="s">
        <v>24</v>
      </c>
      <c r="J1139" s="5" t="s">
        <v>329</v>
      </c>
      <c r="K1139" s="1" t="s">
        <v>17</v>
      </c>
      <c r="L1139" s="1">
        <v>2</v>
      </c>
      <c r="M1139" s="19" t="s">
        <v>151</v>
      </c>
    </row>
    <row r="1140" spans="1:13">
      <c r="A1140" s="58">
        <v>45869</v>
      </c>
      <c r="B1140" s="59">
        <v>0.37152777777777779</v>
      </c>
      <c r="C1140" s="59">
        <v>0.38090277777777776</v>
      </c>
      <c r="D1140" s="59">
        <v>9.3749999999999997E-3</v>
      </c>
      <c r="E1140" s="5" t="s">
        <v>207</v>
      </c>
      <c r="F1140" s="5" t="s">
        <v>304</v>
      </c>
      <c r="G1140" s="6" t="s">
        <v>26</v>
      </c>
      <c r="H1140" s="5" t="s">
        <v>321</v>
      </c>
      <c r="I1140" s="5" t="s">
        <v>24</v>
      </c>
      <c r="J1140" s="5" t="s">
        <v>331</v>
      </c>
      <c r="K1140" s="1" t="s">
        <v>123</v>
      </c>
      <c r="L1140" s="1">
        <v>1</v>
      </c>
      <c r="M1140" s="19" t="s">
        <v>132</v>
      </c>
    </row>
    <row r="1141" spans="1:13">
      <c r="A1141" s="58">
        <v>45877</v>
      </c>
      <c r="B1141" s="59">
        <v>0.55902777777777779</v>
      </c>
      <c r="C1141" s="59">
        <v>0.56921296296296298</v>
      </c>
      <c r="D1141" s="59">
        <v>1.0185185185185186E-2</v>
      </c>
      <c r="E1141" s="5" t="s">
        <v>118</v>
      </c>
      <c r="F1141" s="5" t="s">
        <v>301</v>
      </c>
      <c r="G1141" s="6" t="s">
        <v>45</v>
      </c>
      <c r="H1141" s="5" t="s">
        <v>316</v>
      </c>
      <c r="I1141" s="5" t="s">
        <v>24</v>
      </c>
      <c r="J1141" s="5" t="s">
        <v>328</v>
      </c>
      <c r="K1141" s="1" t="s">
        <v>51</v>
      </c>
      <c r="L1141" s="1">
        <v>4</v>
      </c>
      <c r="M1141" s="19" t="s">
        <v>135</v>
      </c>
    </row>
    <row r="1142" spans="1:13">
      <c r="A1142" s="58">
        <v>45884</v>
      </c>
      <c r="B1142" s="59">
        <v>0.37847222222222221</v>
      </c>
      <c r="C1142" s="59">
        <v>0.38998842592592592</v>
      </c>
      <c r="D1142" s="59">
        <v>1.1516203703703704E-2</v>
      </c>
      <c r="E1142" s="5" t="s">
        <v>340</v>
      </c>
      <c r="F1142" s="5" t="s">
        <v>310</v>
      </c>
      <c r="G1142" s="6" t="s">
        <v>344</v>
      </c>
      <c r="H1142" s="5" t="s">
        <v>318</v>
      </c>
      <c r="I1142" s="5" t="s">
        <v>24</v>
      </c>
      <c r="J1142" s="5" t="s">
        <v>361</v>
      </c>
      <c r="K1142" s="1" t="s">
        <v>137</v>
      </c>
      <c r="L1142" s="1">
        <v>2</v>
      </c>
      <c r="M1142" s="19" t="s">
        <v>138</v>
      </c>
    </row>
    <row r="1143" spans="1:13">
      <c r="A1143" s="58">
        <v>45891</v>
      </c>
      <c r="B1143" s="59">
        <v>0.43055555555555558</v>
      </c>
      <c r="C1143" s="59">
        <v>0.43836805555555558</v>
      </c>
      <c r="D1143" s="59">
        <v>7.8125E-3</v>
      </c>
      <c r="E1143" s="5" t="s">
        <v>111</v>
      </c>
      <c r="F1143" s="5" t="s">
        <v>301</v>
      </c>
      <c r="G1143" s="6" t="s">
        <v>139</v>
      </c>
      <c r="H1143" s="5" t="s">
        <v>70</v>
      </c>
      <c r="I1143" s="5" t="s">
        <v>24</v>
      </c>
      <c r="J1143" s="5" t="s">
        <v>319</v>
      </c>
      <c r="K1143" s="1" t="s">
        <v>9</v>
      </c>
      <c r="L1143" s="1">
        <v>1</v>
      </c>
      <c r="M1143" s="19" t="s">
        <v>148</v>
      </c>
    </row>
    <row r="1144" spans="1:13">
      <c r="A1144" s="58">
        <v>45898</v>
      </c>
      <c r="B1144" s="59">
        <v>0.4826388888888889</v>
      </c>
      <c r="C1144" s="59">
        <v>0.49224537037037036</v>
      </c>
      <c r="D1144" s="59">
        <v>9.6064814814814815E-3</v>
      </c>
      <c r="E1144" s="5" t="s">
        <v>341</v>
      </c>
      <c r="F1144" s="5" t="s">
        <v>312</v>
      </c>
      <c r="G1144" s="6" t="s">
        <v>112</v>
      </c>
      <c r="H1144" s="5" t="s">
        <v>324</v>
      </c>
      <c r="I1144" s="5" t="s">
        <v>24</v>
      </c>
      <c r="J1144" s="5" t="s">
        <v>336</v>
      </c>
      <c r="K1144" s="1" t="s">
        <v>47</v>
      </c>
      <c r="L1144" s="1">
        <v>3</v>
      </c>
      <c r="M1144" s="19" t="s">
        <v>151</v>
      </c>
    </row>
    <row r="1145" spans="1:13">
      <c r="A1145" s="58">
        <v>45907</v>
      </c>
      <c r="B1145" s="59">
        <v>0.34027777777777779</v>
      </c>
      <c r="C1145" s="59">
        <v>0.35190972222222222</v>
      </c>
      <c r="D1145" s="59">
        <v>1.1631944444444445E-2</v>
      </c>
      <c r="E1145" s="5" t="s">
        <v>288</v>
      </c>
      <c r="F1145" s="5" t="s">
        <v>301</v>
      </c>
      <c r="G1145" s="6" t="s">
        <v>49</v>
      </c>
      <c r="H1145" s="5" t="s">
        <v>321</v>
      </c>
      <c r="I1145" s="5" t="s">
        <v>10</v>
      </c>
      <c r="J1145" s="5" t="s">
        <v>347</v>
      </c>
      <c r="K1145" s="1" t="s">
        <v>114</v>
      </c>
      <c r="L1145" s="1">
        <v>4</v>
      </c>
      <c r="M1145" s="19" t="s">
        <v>151</v>
      </c>
    </row>
    <row r="1146" spans="1:13">
      <c r="A1146" s="58">
        <v>45914</v>
      </c>
      <c r="B1146" s="59">
        <v>0.53472222222222221</v>
      </c>
      <c r="C1146" s="59">
        <v>0.54334490740740737</v>
      </c>
      <c r="D1146" s="59">
        <v>8.6226851851851846E-3</v>
      </c>
      <c r="E1146" s="5" t="s">
        <v>289</v>
      </c>
      <c r="F1146" s="5" t="s">
        <v>312</v>
      </c>
      <c r="G1146" s="6" t="s">
        <v>194</v>
      </c>
      <c r="H1146" s="5" t="s">
        <v>316</v>
      </c>
      <c r="I1146" s="5" t="s">
        <v>24</v>
      </c>
      <c r="J1146" s="5" t="s">
        <v>338</v>
      </c>
      <c r="K1146" s="1" t="s">
        <v>123</v>
      </c>
      <c r="L1146" s="1">
        <v>2</v>
      </c>
      <c r="M1146" s="27" t="s">
        <v>153</v>
      </c>
    </row>
    <row r="1147" spans="1:13">
      <c r="A1147" s="58">
        <v>45921</v>
      </c>
      <c r="B1147" s="59">
        <v>0.39930555555555558</v>
      </c>
      <c r="C1147" s="59">
        <v>0.40752314814814816</v>
      </c>
      <c r="D1147" s="59">
        <v>8.2175925925925923E-3</v>
      </c>
      <c r="E1147" s="5" t="s">
        <v>290</v>
      </c>
      <c r="F1147" s="5" t="s">
        <v>306</v>
      </c>
      <c r="G1147" s="6" t="s">
        <v>26</v>
      </c>
      <c r="H1147" s="5" t="s">
        <v>318</v>
      </c>
      <c r="I1147" s="5" t="s">
        <v>24</v>
      </c>
      <c r="J1147" s="5" t="s">
        <v>362</v>
      </c>
      <c r="K1147" s="1" t="s">
        <v>261</v>
      </c>
      <c r="L1147" s="1">
        <v>1</v>
      </c>
      <c r="M1147" s="19" t="s">
        <v>130</v>
      </c>
    </row>
    <row r="1148" spans="1:13">
      <c r="A1148" s="58">
        <v>45927</v>
      </c>
      <c r="B1148" s="59">
        <v>0.4548611111111111</v>
      </c>
      <c r="C1148" s="59">
        <v>0.46712962962962962</v>
      </c>
      <c r="D1148" s="59">
        <v>1.2268518518518519E-2</v>
      </c>
      <c r="E1148" s="5" t="s">
        <v>282</v>
      </c>
      <c r="F1148" s="5" t="s">
        <v>302</v>
      </c>
      <c r="G1148" s="6" t="s">
        <v>45</v>
      </c>
      <c r="H1148" s="5" t="s">
        <v>70</v>
      </c>
      <c r="I1148" s="5" t="s">
        <v>24</v>
      </c>
      <c r="J1148" s="5" t="s">
        <v>322</v>
      </c>
      <c r="K1148" s="1" t="s">
        <v>323</v>
      </c>
      <c r="L1148" s="1">
        <v>3</v>
      </c>
      <c r="M1148" s="19" t="s">
        <v>132</v>
      </c>
    </row>
    <row r="1149" spans="1:13">
      <c r="A1149" s="58">
        <v>45929</v>
      </c>
      <c r="B1149" s="59">
        <v>0.47569444444444442</v>
      </c>
      <c r="C1149" s="59">
        <v>0.48506944444444444</v>
      </c>
      <c r="D1149" s="59">
        <v>9.3749999999999997E-3</v>
      </c>
      <c r="E1149" s="5" t="s">
        <v>218</v>
      </c>
      <c r="F1149" s="5" t="s">
        <v>304</v>
      </c>
      <c r="G1149" s="6" t="s">
        <v>97</v>
      </c>
      <c r="H1149" s="5" t="s">
        <v>321</v>
      </c>
      <c r="I1149" s="5" t="s">
        <v>24</v>
      </c>
      <c r="J1149" s="5" t="s">
        <v>320</v>
      </c>
      <c r="K1149" s="1" t="s">
        <v>51</v>
      </c>
      <c r="L1149" s="1">
        <v>2</v>
      </c>
      <c r="M1149" s="19" t="s">
        <v>132</v>
      </c>
    </row>
    <row r="1150" spans="1:13">
      <c r="A1150" s="58">
        <v>45840</v>
      </c>
      <c r="B1150" s="59">
        <v>0.35416666666666669</v>
      </c>
      <c r="C1150" s="59">
        <v>0.3662037037037037</v>
      </c>
      <c r="D1150" s="59">
        <v>1.2037037037037037E-2</v>
      </c>
      <c r="E1150" s="5" t="s">
        <v>281</v>
      </c>
      <c r="F1150" s="5" t="s">
        <v>311</v>
      </c>
      <c r="G1150" s="6" t="s">
        <v>63</v>
      </c>
      <c r="H1150" s="5" t="s">
        <v>316</v>
      </c>
      <c r="I1150" s="5" t="s">
        <v>24</v>
      </c>
      <c r="J1150" s="5" t="s">
        <v>325</v>
      </c>
      <c r="K1150" s="1" t="s">
        <v>56</v>
      </c>
      <c r="L1150" s="1">
        <v>4</v>
      </c>
      <c r="M1150" s="19" t="s">
        <v>135</v>
      </c>
    </row>
    <row r="1151" spans="1:13">
      <c r="A1151" s="58">
        <v>45846</v>
      </c>
      <c r="B1151" s="59">
        <v>0.54861111111111116</v>
      </c>
      <c r="C1151" s="59">
        <v>0.55781250000000004</v>
      </c>
      <c r="D1151" s="59">
        <v>9.2013888888888892E-3</v>
      </c>
      <c r="E1151" s="5" t="s">
        <v>346</v>
      </c>
      <c r="F1151" s="5" t="s">
        <v>302</v>
      </c>
      <c r="G1151" s="6" t="s">
        <v>330</v>
      </c>
      <c r="H1151" s="5" t="s">
        <v>324</v>
      </c>
      <c r="I1151" s="5" t="s">
        <v>10</v>
      </c>
      <c r="J1151" s="5" t="s">
        <v>326</v>
      </c>
      <c r="K1151" s="1" t="s">
        <v>114</v>
      </c>
      <c r="L1151" s="1">
        <v>1</v>
      </c>
      <c r="M1151" s="19" t="s">
        <v>138</v>
      </c>
    </row>
    <row r="1152" spans="1:13">
      <c r="A1152" s="58">
        <v>45853</v>
      </c>
      <c r="B1152" s="59">
        <v>0.40277777777777779</v>
      </c>
      <c r="C1152" s="59">
        <v>0.41221064814814817</v>
      </c>
      <c r="D1152" s="59">
        <v>9.432870370370371E-3</v>
      </c>
      <c r="E1152" s="5" t="s">
        <v>348</v>
      </c>
      <c r="F1152" s="5" t="s">
        <v>303</v>
      </c>
      <c r="G1152" s="6" t="s">
        <v>247</v>
      </c>
      <c r="H1152" s="5" t="s">
        <v>318</v>
      </c>
      <c r="I1152" s="5" t="s">
        <v>24</v>
      </c>
      <c r="J1152" s="5" t="s">
        <v>363</v>
      </c>
      <c r="K1152" s="1" t="s">
        <v>137</v>
      </c>
      <c r="L1152" s="1">
        <v>3</v>
      </c>
      <c r="M1152" s="19" t="s">
        <v>148</v>
      </c>
    </row>
    <row r="1153" spans="1:13">
      <c r="A1153" s="58">
        <v>45860</v>
      </c>
      <c r="B1153" s="59">
        <v>0.42708333333333331</v>
      </c>
      <c r="C1153" s="59">
        <v>0.43877314814814816</v>
      </c>
      <c r="D1153" s="59">
        <v>1.1689814814814814E-2</v>
      </c>
      <c r="E1153" s="5" t="s">
        <v>213</v>
      </c>
      <c r="F1153" s="5" t="s">
        <v>301</v>
      </c>
      <c r="G1153" s="6" t="s">
        <v>343</v>
      </c>
      <c r="H1153" s="5" t="s">
        <v>70</v>
      </c>
      <c r="I1153" s="5" t="s">
        <v>24</v>
      </c>
      <c r="J1153" s="5" t="s">
        <v>329</v>
      </c>
      <c r="K1153" s="1" t="s">
        <v>17</v>
      </c>
      <c r="L1153" s="1">
        <v>2</v>
      </c>
      <c r="M1153" s="19" t="s">
        <v>151</v>
      </c>
    </row>
    <row r="1154" spans="1:13">
      <c r="A1154" s="58">
        <v>45866</v>
      </c>
      <c r="B1154" s="59">
        <v>0.48958333333333331</v>
      </c>
      <c r="C1154" s="59">
        <v>0.49884259259259262</v>
      </c>
      <c r="D1154" s="59">
        <v>9.2592592592592587E-3</v>
      </c>
      <c r="E1154" s="5" t="s">
        <v>350</v>
      </c>
      <c r="F1154" s="5" t="s">
        <v>313</v>
      </c>
      <c r="G1154" s="6" t="s">
        <v>26</v>
      </c>
      <c r="H1154" s="5" t="s">
        <v>321</v>
      </c>
      <c r="I1154" s="5" t="s">
        <v>24</v>
      </c>
      <c r="J1154" s="5" t="s">
        <v>331</v>
      </c>
      <c r="K1154" s="1" t="s">
        <v>123</v>
      </c>
      <c r="L1154" s="1">
        <v>1</v>
      </c>
      <c r="M1154" s="19" t="s">
        <v>151</v>
      </c>
    </row>
    <row r="1155" spans="1:13">
      <c r="A1155" s="58">
        <v>45870</v>
      </c>
      <c r="B1155" s="59">
        <v>0.35069444444444442</v>
      </c>
      <c r="C1155" s="59">
        <v>0.36174768518518519</v>
      </c>
      <c r="D1155" s="59">
        <v>1.105324074074074E-2</v>
      </c>
      <c r="E1155" s="5" t="s">
        <v>121</v>
      </c>
      <c r="F1155" s="5" t="s">
        <v>301</v>
      </c>
      <c r="G1155" s="6" t="s">
        <v>45</v>
      </c>
      <c r="H1155" s="5" t="s">
        <v>316</v>
      </c>
      <c r="I1155" s="5" t="s">
        <v>24</v>
      </c>
      <c r="J1155" s="5" t="s">
        <v>328</v>
      </c>
      <c r="K1155" s="1" t="s">
        <v>51</v>
      </c>
      <c r="L1155" s="1">
        <v>4</v>
      </c>
      <c r="M1155" s="19" t="s">
        <v>132</v>
      </c>
    </row>
    <row r="1156" spans="1:13">
      <c r="A1156" s="58">
        <v>45876</v>
      </c>
      <c r="B1156" s="59">
        <v>0.52083333333333337</v>
      </c>
      <c r="C1156" s="59">
        <v>0.53246527777777775</v>
      </c>
      <c r="D1156" s="59">
        <v>1.1631944444444445E-2</v>
      </c>
      <c r="E1156" s="5" t="s">
        <v>159</v>
      </c>
      <c r="F1156" s="5" t="s">
        <v>313</v>
      </c>
      <c r="G1156" s="6" t="s">
        <v>69</v>
      </c>
      <c r="H1156" s="5" t="s">
        <v>318</v>
      </c>
      <c r="I1156" s="5" t="s">
        <v>24</v>
      </c>
      <c r="J1156" s="5" t="s">
        <v>317</v>
      </c>
      <c r="K1156" s="1" t="s">
        <v>137</v>
      </c>
      <c r="L1156" s="1">
        <v>2</v>
      </c>
      <c r="M1156" s="19" t="s">
        <v>135</v>
      </c>
    </row>
    <row r="1157" spans="1:13">
      <c r="A1157" s="58">
        <v>45883</v>
      </c>
      <c r="B1157" s="59">
        <v>0.40972222222222221</v>
      </c>
      <c r="C1157" s="59">
        <v>0.41770833333333335</v>
      </c>
      <c r="D1157" s="59">
        <v>7.9861111111111105E-3</v>
      </c>
      <c r="E1157" s="5" t="s">
        <v>149</v>
      </c>
      <c r="F1157" s="5" t="s">
        <v>302</v>
      </c>
      <c r="G1157" s="6" t="s">
        <v>139</v>
      </c>
      <c r="H1157" s="5" t="s">
        <v>70</v>
      </c>
      <c r="I1157" s="5" t="s">
        <v>24</v>
      </c>
      <c r="J1157" s="5" t="s">
        <v>319</v>
      </c>
      <c r="K1157" s="1" t="s">
        <v>9</v>
      </c>
      <c r="L1157" s="1">
        <v>1</v>
      </c>
      <c r="M1157" s="19" t="s">
        <v>138</v>
      </c>
    </row>
    <row r="1158" spans="1:13">
      <c r="A1158" s="58">
        <v>45889</v>
      </c>
      <c r="B1158" s="59">
        <v>0.44097222222222221</v>
      </c>
      <c r="C1158" s="59">
        <v>0.45046296296296295</v>
      </c>
      <c r="D1158" s="59">
        <v>9.4907407407407406E-3</v>
      </c>
      <c r="E1158" s="5" t="s">
        <v>125</v>
      </c>
      <c r="F1158" s="5" t="s">
        <v>302</v>
      </c>
      <c r="G1158" s="6" t="s">
        <v>78</v>
      </c>
      <c r="H1158" s="5" t="s">
        <v>324</v>
      </c>
      <c r="I1158" s="5" t="s">
        <v>24</v>
      </c>
      <c r="J1158" s="5" t="s">
        <v>336</v>
      </c>
      <c r="K1158" s="1" t="s">
        <v>102</v>
      </c>
      <c r="L1158" s="1">
        <v>3</v>
      </c>
      <c r="M1158" s="19" t="s">
        <v>148</v>
      </c>
    </row>
    <row r="1159" spans="1:13">
      <c r="A1159" s="58">
        <v>45895</v>
      </c>
      <c r="B1159" s="59">
        <v>0.47222222222222221</v>
      </c>
      <c r="C1159" s="59">
        <v>0.48431712962962964</v>
      </c>
      <c r="D1159" s="59">
        <v>1.2094907407407407E-2</v>
      </c>
      <c r="E1159" s="5" t="s">
        <v>193</v>
      </c>
      <c r="F1159" s="5" t="s">
        <v>304</v>
      </c>
      <c r="G1159" s="6" t="s">
        <v>112</v>
      </c>
      <c r="H1159" s="5" t="s">
        <v>321</v>
      </c>
      <c r="I1159" s="5" t="s">
        <v>10</v>
      </c>
      <c r="J1159" s="5" t="s">
        <v>364</v>
      </c>
      <c r="K1159" s="1" t="s">
        <v>114</v>
      </c>
      <c r="L1159" s="1">
        <v>4</v>
      </c>
      <c r="M1159" s="19" t="s">
        <v>151</v>
      </c>
    </row>
    <row r="1160" spans="1:13">
      <c r="A1160" s="58">
        <v>45901</v>
      </c>
      <c r="B1160" s="59">
        <v>0.34375</v>
      </c>
      <c r="C1160" s="59">
        <v>0.3517939814814815</v>
      </c>
      <c r="D1160" s="59">
        <v>8.0439814814814818E-3</v>
      </c>
      <c r="E1160" s="5" t="s">
        <v>204</v>
      </c>
      <c r="F1160" s="5" t="s">
        <v>306</v>
      </c>
      <c r="G1160" s="6" t="s">
        <v>334</v>
      </c>
      <c r="H1160" s="5" t="s">
        <v>316</v>
      </c>
      <c r="I1160" s="5" t="s">
        <v>24</v>
      </c>
      <c r="J1160" s="5" t="s">
        <v>338</v>
      </c>
      <c r="K1160" s="1" t="s">
        <v>123</v>
      </c>
      <c r="L1160" s="1">
        <v>2</v>
      </c>
      <c r="M1160" s="19" t="s">
        <v>151</v>
      </c>
    </row>
    <row r="1161" spans="1:13">
      <c r="A1161" s="58">
        <v>45908</v>
      </c>
      <c r="B1161" s="59">
        <v>0.54513888888888884</v>
      </c>
      <c r="C1161" s="59">
        <v>0.55335648148148153</v>
      </c>
      <c r="D1161" s="59">
        <v>8.2175925925925923E-3</v>
      </c>
      <c r="E1161" s="5" t="s">
        <v>146</v>
      </c>
      <c r="F1161" s="5" t="s">
        <v>302</v>
      </c>
      <c r="G1161" s="6" t="s">
        <v>335</v>
      </c>
      <c r="H1161" s="5" t="s">
        <v>318</v>
      </c>
      <c r="I1161" s="5" t="s">
        <v>24</v>
      </c>
      <c r="J1161" s="5" t="s">
        <v>349</v>
      </c>
      <c r="K1161" s="1" t="s">
        <v>261</v>
      </c>
      <c r="L1161" s="1">
        <v>1</v>
      </c>
      <c r="M1161" s="27" t="s">
        <v>153</v>
      </c>
    </row>
    <row r="1162" spans="1:13">
      <c r="A1162" s="58">
        <v>45914</v>
      </c>
      <c r="B1162" s="59">
        <v>0.39583333333333331</v>
      </c>
      <c r="C1162" s="59">
        <v>0.40781250000000002</v>
      </c>
      <c r="D1162" s="59">
        <v>1.1979166666666667E-2</v>
      </c>
      <c r="E1162" s="5" t="s">
        <v>156</v>
      </c>
      <c r="F1162" s="5" t="s">
        <v>305</v>
      </c>
      <c r="G1162" s="6" t="s">
        <v>9</v>
      </c>
      <c r="H1162" s="5" t="s">
        <v>70</v>
      </c>
      <c r="I1162" s="5" t="s">
        <v>24</v>
      </c>
      <c r="J1162" s="5" t="s">
        <v>322</v>
      </c>
      <c r="K1162" s="1" t="s">
        <v>323</v>
      </c>
      <c r="L1162" s="1">
        <v>3</v>
      </c>
      <c r="M1162" s="19" t="s">
        <v>130</v>
      </c>
    </row>
    <row r="1163" spans="1:13">
      <c r="A1163" s="58">
        <v>45921</v>
      </c>
      <c r="B1163" s="59">
        <v>0.44791666666666669</v>
      </c>
      <c r="C1163" s="59">
        <v>0.45723379629629629</v>
      </c>
      <c r="D1163" s="59">
        <v>9.3171296296296301E-3</v>
      </c>
      <c r="E1163" s="5" t="s">
        <v>209</v>
      </c>
      <c r="F1163" s="5" t="s">
        <v>303</v>
      </c>
      <c r="G1163" s="6" t="s">
        <v>45</v>
      </c>
      <c r="H1163" s="5" t="s">
        <v>321</v>
      </c>
      <c r="I1163" s="5" t="s">
        <v>24</v>
      </c>
      <c r="J1163" s="5" t="s">
        <v>320</v>
      </c>
      <c r="K1163" s="1" t="s">
        <v>51</v>
      </c>
      <c r="L1163" s="1">
        <v>2</v>
      </c>
      <c r="M1163" s="19" t="s">
        <v>132</v>
      </c>
    </row>
    <row r="1164" spans="1:13">
      <c r="A1164" s="58">
        <v>45927</v>
      </c>
      <c r="B1164" s="59">
        <v>0.46527777777777779</v>
      </c>
      <c r="C1164" s="59">
        <v>0.47696759259259258</v>
      </c>
      <c r="D1164" s="59">
        <v>1.1689814814814814E-2</v>
      </c>
      <c r="E1164" s="5" t="s">
        <v>222</v>
      </c>
      <c r="F1164" s="5" t="s">
        <v>309</v>
      </c>
      <c r="G1164" s="6" t="s">
        <v>97</v>
      </c>
      <c r="H1164" s="5" t="s">
        <v>316</v>
      </c>
      <c r="I1164" s="5" t="s">
        <v>24</v>
      </c>
      <c r="J1164" s="5" t="s">
        <v>325</v>
      </c>
      <c r="K1164" s="1" t="s">
        <v>56</v>
      </c>
      <c r="L1164" s="1">
        <v>4</v>
      </c>
      <c r="M1164" s="19" t="s">
        <v>132</v>
      </c>
    </row>
    <row r="1165" spans="1:13">
      <c r="A1165" s="58">
        <v>45841</v>
      </c>
      <c r="B1165" s="59">
        <v>0.52777777777777779</v>
      </c>
      <c r="C1165" s="59">
        <v>0.53715277777777781</v>
      </c>
      <c r="D1165" s="59">
        <v>9.3749999999999997E-3</v>
      </c>
      <c r="E1165" s="5" t="s">
        <v>212</v>
      </c>
      <c r="F1165" s="5" t="s">
        <v>308</v>
      </c>
      <c r="G1165" s="6" t="s">
        <v>330</v>
      </c>
      <c r="H1165" s="5" t="s">
        <v>324</v>
      </c>
      <c r="I1165" s="5" t="s">
        <v>10</v>
      </c>
      <c r="J1165" s="5" t="s">
        <v>326</v>
      </c>
      <c r="K1165" s="1" t="s">
        <v>114</v>
      </c>
      <c r="L1165" s="1">
        <v>1</v>
      </c>
      <c r="M1165" s="19" t="s">
        <v>135</v>
      </c>
    </row>
    <row r="1166" spans="1:13">
      <c r="A1166" s="58">
        <v>45849</v>
      </c>
      <c r="B1166" s="59">
        <v>0.36805555555555558</v>
      </c>
      <c r="C1166" s="59">
        <v>0.37760416666666669</v>
      </c>
      <c r="D1166" s="59">
        <v>9.5486111111111119E-3</v>
      </c>
      <c r="E1166" s="5" t="s">
        <v>333</v>
      </c>
      <c r="F1166" s="5" t="s">
        <v>313</v>
      </c>
      <c r="G1166" s="6" t="s">
        <v>49</v>
      </c>
      <c r="H1166" s="5" t="s">
        <v>318</v>
      </c>
      <c r="I1166" s="5" t="s">
        <v>24</v>
      </c>
      <c r="J1166" s="5" t="s">
        <v>342</v>
      </c>
      <c r="K1166" s="1" t="s">
        <v>137</v>
      </c>
      <c r="L1166" s="1">
        <v>3</v>
      </c>
      <c r="M1166" s="19" t="s">
        <v>138</v>
      </c>
    </row>
    <row r="1167" spans="1:13">
      <c r="A1167" s="58">
        <v>45855</v>
      </c>
      <c r="B1167" s="59">
        <v>0.55208333333333337</v>
      </c>
      <c r="C1167" s="59">
        <v>0.56365740740740744</v>
      </c>
      <c r="D1167" s="59">
        <v>1.1574074074074073E-2</v>
      </c>
      <c r="E1167" s="5" t="s">
        <v>287</v>
      </c>
      <c r="F1167" s="5" t="s">
        <v>313</v>
      </c>
      <c r="G1167" s="6" t="s">
        <v>194</v>
      </c>
      <c r="H1167" s="5" t="s">
        <v>70</v>
      </c>
      <c r="I1167" s="5" t="s">
        <v>24</v>
      </c>
      <c r="J1167" s="5" t="s">
        <v>329</v>
      </c>
      <c r="K1167" s="1" t="s">
        <v>17</v>
      </c>
      <c r="L1167" s="1">
        <v>2</v>
      </c>
      <c r="M1167" s="19" t="s">
        <v>148</v>
      </c>
    </row>
    <row r="1168" spans="1:13">
      <c r="A1168" s="58">
        <v>45862</v>
      </c>
      <c r="B1168" s="59">
        <v>0.37847222222222221</v>
      </c>
      <c r="C1168" s="59">
        <v>0.38773148148148145</v>
      </c>
      <c r="D1168" s="59">
        <v>9.2592592592592587E-3</v>
      </c>
      <c r="E1168" s="5" t="s">
        <v>128</v>
      </c>
      <c r="F1168" s="5" t="s">
        <v>301</v>
      </c>
      <c r="G1168" s="6" t="s">
        <v>26</v>
      </c>
      <c r="H1168" s="5" t="s">
        <v>321</v>
      </c>
      <c r="I1168" s="5" t="s">
        <v>24</v>
      </c>
      <c r="J1168" s="5" t="s">
        <v>331</v>
      </c>
      <c r="K1168" s="1" t="s">
        <v>123</v>
      </c>
      <c r="L1168" s="1">
        <v>1</v>
      </c>
      <c r="M1168" s="19" t="s">
        <v>151</v>
      </c>
    </row>
    <row r="1169" spans="1:13">
      <c r="A1169" s="58">
        <v>45868</v>
      </c>
      <c r="B1169" s="59">
        <v>0.43055555555555558</v>
      </c>
      <c r="C1169" s="59">
        <v>0.44230324074074073</v>
      </c>
      <c r="D1169" s="59">
        <v>1.1747685185185186E-2</v>
      </c>
      <c r="E1169" s="5" t="s">
        <v>170</v>
      </c>
      <c r="F1169" s="5" t="s">
        <v>302</v>
      </c>
      <c r="G1169" s="6" t="s">
        <v>45</v>
      </c>
      <c r="H1169" s="5" t="s">
        <v>316</v>
      </c>
      <c r="I1169" s="5" t="s">
        <v>24</v>
      </c>
      <c r="J1169" s="5" t="s">
        <v>328</v>
      </c>
      <c r="K1169" s="1" t="s">
        <v>51</v>
      </c>
      <c r="L1169" s="1">
        <v>4</v>
      </c>
      <c r="M1169" s="19" t="s">
        <v>151</v>
      </c>
    </row>
    <row r="1170" spans="1:13">
      <c r="A1170" s="58">
        <v>45872</v>
      </c>
      <c r="B1170" s="59">
        <v>0.4826388888888889</v>
      </c>
      <c r="C1170" s="59">
        <v>0.49114583333333334</v>
      </c>
      <c r="D1170" s="59">
        <v>8.5069444444444437E-3</v>
      </c>
      <c r="E1170" s="5" t="s">
        <v>133</v>
      </c>
      <c r="F1170" s="5" t="s">
        <v>301</v>
      </c>
      <c r="G1170" s="6" t="s">
        <v>63</v>
      </c>
      <c r="H1170" s="5" t="s">
        <v>318</v>
      </c>
      <c r="I1170" s="5" t="s">
        <v>24</v>
      </c>
      <c r="J1170" s="5" t="s">
        <v>365</v>
      </c>
      <c r="K1170" s="1" t="s">
        <v>137</v>
      </c>
      <c r="L1170" s="1">
        <v>2</v>
      </c>
      <c r="M1170" s="19" t="s">
        <v>132</v>
      </c>
    </row>
    <row r="1171" spans="1:13">
      <c r="A1171" s="58">
        <v>45878</v>
      </c>
      <c r="B1171" s="59">
        <v>0.3611111111111111</v>
      </c>
      <c r="C1171" s="59">
        <v>0.36903935185185183</v>
      </c>
      <c r="D1171" s="59">
        <v>7.9282407407407409E-3</v>
      </c>
      <c r="E1171" s="5" t="s">
        <v>207</v>
      </c>
      <c r="F1171" s="5" t="s">
        <v>304</v>
      </c>
      <c r="G1171" s="6" t="s">
        <v>139</v>
      </c>
      <c r="H1171" s="5" t="s">
        <v>70</v>
      </c>
      <c r="I1171" s="5" t="s">
        <v>24</v>
      </c>
      <c r="J1171" s="5" t="s">
        <v>319</v>
      </c>
      <c r="K1171" s="1" t="s">
        <v>9</v>
      </c>
      <c r="L1171" s="1">
        <v>1</v>
      </c>
      <c r="M1171" s="19" t="s">
        <v>135</v>
      </c>
    </row>
    <row r="1172" spans="1:13">
      <c r="A1172" s="58">
        <v>45885</v>
      </c>
      <c r="B1172" s="59">
        <v>0.53819444444444442</v>
      </c>
      <c r="C1172" s="59">
        <v>0.54780092592592589</v>
      </c>
      <c r="D1172" s="59">
        <v>9.6064814814814815E-3</v>
      </c>
      <c r="E1172" s="5" t="s">
        <v>118</v>
      </c>
      <c r="F1172" s="5" t="s">
        <v>301</v>
      </c>
      <c r="G1172" s="6" t="s">
        <v>247</v>
      </c>
      <c r="H1172" s="5" t="s">
        <v>324</v>
      </c>
      <c r="I1172" s="5" t="s">
        <v>24</v>
      </c>
      <c r="J1172" s="5" t="s">
        <v>336</v>
      </c>
      <c r="K1172" s="1" t="s">
        <v>47</v>
      </c>
      <c r="L1172" s="1">
        <v>3</v>
      </c>
      <c r="M1172" s="19" t="s">
        <v>138</v>
      </c>
    </row>
    <row r="1173" spans="1:13">
      <c r="A1173" s="58">
        <v>45891</v>
      </c>
      <c r="B1173" s="59">
        <v>0.3923611111111111</v>
      </c>
      <c r="C1173" s="59">
        <v>0.40457175925925926</v>
      </c>
      <c r="D1173" s="59">
        <v>1.2210648148148148E-2</v>
      </c>
      <c r="E1173" s="5" t="s">
        <v>340</v>
      </c>
      <c r="F1173" s="5" t="s">
        <v>310</v>
      </c>
      <c r="G1173" s="6" t="s">
        <v>343</v>
      </c>
      <c r="H1173" s="5" t="s">
        <v>321</v>
      </c>
      <c r="I1173" s="5" t="s">
        <v>10</v>
      </c>
      <c r="J1173" s="5" t="s">
        <v>364</v>
      </c>
      <c r="K1173" s="1" t="s">
        <v>114</v>
      </c>
      <c r="L1173" s="1">
        <v>4</v>
      </c>
      <c r="M1173" s="19" t="s">
        <v>148</v>
      </c>
    </row>
    <row r="1174" spans="1:13">
      <c r="A1174" s="58">
        <v>45897</v>
      </c>
      <c r="B1174" s="59">
        <v>0.4513888888888889</v>
      </c>
      <c r="C1174" s="59">
        <v>0.45949074074074076</v>
      </c>
      <c r="D1174" s="59">
        <v>8.1018518518518514E-3</v>
      </c>
      <c r="E1174" s="5" t="s">
        <v>111</v>
      </c>
      <c r="F1174" s="5" t="s">
        <v>301</v>
      </c>
      <c r="G1174" s="6" t="s">
        <v>344</v>
      </c>
      <c r="H1174" s="5" t="s">
        <v>316</v>
      </c>
      <c r="I1174" s="5" t="s">
        <v>24</v>
      </c>
      <c r="J1174" s="5" t="s">
        <v>338</v>
      </c>
      <c r="K1174" s="1" t="s">
        <v>123</v>
      </c>
      <c r="L1174" s="1">
        <v>2</v>
      </c>
      <c r="M1174" s="19" t="s">
        <v>151</v>
      </c>
    </row>
    <row r="1175" spans="1:13">
      <c r="A1175" s="58">
        <v>45902</v>
      </c>
      <c r="B1175" s="59">
        <v>0.46875</v>
      </c>
      <c r="C1175" s="59">
        <v>0.47702546296296294</v>
      </c>
      <c r="D1175" s="59">
        <v>8.2754629629629636E-3</v>
      </c>
      <c r="E1175" s="5" t="s">
        <v>341</v>
      </c>
      <c r="F1175" s="5" t="s">
        <v>312</v>
      </c>
      <c r="G1175" s="6" t="s">
        <v>112</v>
      </c>
      <c r="H1175" s="5" t="s">
        <v>318</v>
      </c>
      <c r="I1175" s="5" t="s">
        <v>24</v>
      </c>
      <c r="J1175" s="5" t="s">
        <v>359</v>
      </c>
      <c r="K1175" s="1" t="s">
        <v>261</v>
      </c>
      <c r="L1175" s="1">
        <v>1</v>
      </c>
      <c r="M1175" s="19" t="s">
        <v>151</v>
      </c>
    </row>
    <row r="1176" spans="1:13">
      <c r="A1176" s="58">
        <v>45909</v>
      </c>
      <c r="B1176" s="59">
        <v>0.35416666666666669</v>
      </c>
      <c r="C1176" s="59">
        <v>0.3662037037037037</v>
      </c>
      <c r="D1176" s="59">
        <v>1.2037037037037037E-2</v>
      </c>
      <c r="E1176" s="5" t="s">
        <v>288</v>
      </c>
      <c r="F1176" s="5" t="s">
        <v>301</v>
      </c>
      <c r="G1176" s="6" t="s">
        <v>69</v>
      </c>
      <c r="H1176" s="5" t="s">
        <v>70</v>
      </c>
      <c r="I1176" s="5" t="s">
        <v>24</v>
      </c>
      <c r="J1176" s="5" t="s">
        <v>322</v>
      </c>
      <c r="K1176" s="1" t="s">
        <v>323</v>
      </c>
      <c r="L1176" s="1">
        <v>3</v>
      </c>
      <c r="M1176" s="27" t="s">
        <v>153</v>
      </c>
    </row>
    <row r="1177" spans="1:13">
      <c r="A1177" s="58">
        <v>45915</v>
      </c>
      <c r="B1177" s="59">
        <v>0.55555555555555558</v>
      </c>
      <c r="C1177" s="59">
        <v>0.56510416666666663</v>
      </c>
      <c r="D1177" s="59">
        <v>9.5486111111111119E-3</v>
      </c>
      <c r="E1177" s="5" t="s">
        <v>289</v>
      </c>
      <c r="F1177" s="5" t="s">
        <v>312</v>
      </c>
      <c r="G1177" s="6" t="s">
        <v>45</v>
      </c>
      <c r="H1177" s="5" t="s">
        <v>321</v>
      </c>
      <c r="I1177" s="5" t="s">
        <v>24</v>
      </c>
      <c r="J1177" s="5" t="s">
        <v>320</v>
      </c>
      <c r="K1177" s="1" t="s">
        <v>51</v>
      </c>
      <c r="L1177" s="1">
        <v>2</v>
      </c>
      <c r="M1177" s="19" t="s">
        <v>130</v>
      </c>
    </row>
    <row r="1178" spans="1:13">
      <c r="A1178" s="58">
        <v>45922</v>
      </c>
      <c r="B1178" s="59">
        <v>0.40625</v>
      </c>
      <c r="C1178" s="59">
        <v>0.41770833333333335</v>
      </c>
      <c r="D1178" s="59">
        <v>1.1458333333333333E-2</v>
      </c>
      <c r="E1178" s="5" t="s">
        <v>290</v>
      </c>
      <c r="F1178" s="5" t="s">
        <v>306</v>
      </c>
      <c r="G1178" s="6" t="s">
        <v>97</v>
      </c>
      <c r="H1178" s="5" t="s">
        <v>316</v>
      </c>
      <c r="I1178" s="5" t="s">
        <v>24</v>
      </c>
      <c r="J1178" s="5" t="s">
        <v>325</v>
      </c>
      <c r="K1178" s="1" t="s">
        <v>56</v>
      </c>
      <c r="L1178" s="1">
        <v>4</v>
      </c>
      <c r="M1178" s="19" t="s">
        <v>132</v>
      </c>
    </row>
    <row r="1179" spans="1:13">
      <c r="A1179" s="58">
        <v>45928</v>
      </c>
      <c r="B1179" s="59">
        <v>0.4236111111111111</v>
      </c>
      <c r="C1179" s="59">
        <v>0.43182870370370369</v>
      </c>
      <c r="D1179" s="59">
        <v>8.2175925925925923E-3</v>
      </c>
      <c r="E1179" s="5" t="s">
        <v>282</v>
      </c>
      <c r="F1179" s="5" t="s">
        <v>302</v>
      </c>
      <c r="G1179" s="6" t="s">
        <v>334</v>
      </c>
      <c r="H1179" s="5" t="s">
        <v>324</v>
      </c>
      <c r="I1179" s="5" t="s">
        <v>10</v>
      </c>
      <c r="J1179" s="5" t="s">
        <v>326</v>
      </c>
      <c r="K1179" s="1" t="s">
        <v>114</v>
      </c>
      <c r="L1179" s="1">
        <v>1</v>
      </c>
      <c r="M1179" s="19" t="s">
        <v>132</v>
      </c>
    </row>
    <row r="1180" spans="1:13">
      <c r="A1180" s="58">
        <v>45843</v>
      </c>
      <c r="B1180" s="59">
        <v>0.4861111111111111</v>
      </c>
      <c r="C1180" s="59">
        <v>0.49542824074074077</v>
      </c>
      <c r="D1180" s="59">
        <v>9.3171296296296301E-3</v>
      </c>
      <c r="E1180" s="5" t="s">
        <v>218</v>
      </c>
      <c r="F1180" s="5" t="s">
        <v>304</v>
      </c>
      <c r="G1180" s="6" t="s">
        <v>330</v>
      </c>
      <c r="H1180" s="5" t="s">
        <v>318</v>
      </c>
      <c r="I1180" s="5" t="s">
        <v>24</v>
      </c>
      <c r="J1180" s="5" t="s">
        <v>366</v>
      </c>
      <c r="K1180" s="1" t="s">
        <v>137</v>
      </c>
      <c r="L1180" s="1">
        <v>3</v>
      </c>
      <c r="M1180" s="19" t="s">
        <v>135</v>
      </c>
    </row>
    <row r="1181" spans="1:13">
      <c r="A1181" s="58">
        <v>45850</v>
      </c>
      <c r="B1181" s="59">
        <v>0.33680555555555558</v>
      </c>
      <c r="C1181" s="59">
        <v>0.34849537037037037</v>
      </c>
      <c r="D1181" s="59">
        <v>1.1689814814814814E-2</v>
      </c>
      <c r="E1181" s="5" t="s">
        <v>281</v>
      </c>
      <c r="F1181" s="5" t="s">
        <v>311</v>
      </c>
      <c r="G1181" s="6" t="s">
        <v>9</v>
      </c>
      <c r="H1181" s="5" t="s">
        <v>70</v>
      </c>
      <c r="I1181" s="5" t="s">
        <v>24</v>
      </c>
      <c r="J1181" s="5" t="s">
        <v>329</v>
      </c>
      <c r="K1181" s="1" t="s">
        <v>17</v>
      </c>
      <c r="L1181" s="1">
        <v>2</v>
      </c>
      <c r="M1181" s="19" t="s">
        <v>138</v>
      </c>
    </row>
    <row r="1182" spans="1:13">
      <c r="A1182" s="58">
        <v>45857</v>
      </c>
      <c r="B1182" s="59">
        <v>0.51736111111111116</v>
      </c>
      <c r="C1182" s="59">
        <v>0.52679398148148149</v>
      </c>
      <c r="D1182" s="59">
        <v>9.432870370370371E-3</v>
      </c>
      <c r="E1182" s="5" t="s">
        <v>346</v>
      </c>
      <c r="F1182" s="5" t="s">
        <v>302</v>
      </c>
      <c r="G1182" s="6" t="s">
        <v>26</v>
      </c>
      <c r="H1182" s="5" t="s">
        <v>321</v>
      </c>
      <c r="I1182" s="5" t="s">
        <v>24</v>
      </c>
      <c r="J1182" s="5" t="s">
        <v>331</v>
      </c>
      <c r="K1182" s="1" t="s">
        <v>123</v>
      </c>
      <c r="L1182" s="1">
        <v>1</v>
      </c>
      <c r="M1182" s="19" t="s">
        <v>148</v>
      </c>
    </row>
    <row r="1183" spans="1:13">
      <c r="A1183" s="58">
        <v>45863</v>
      </c>
      <c r="B1183" s="59">
        <v>0.39930555555555558</v>
      </c>
      <c r="C1183" s="59">
        <v>0.41128472222222223</v>
      </c>
      <c r="D1183" s="59">
        <v>1.1979166666666667E-2</v>
      </c>
      <c r="E1183" s="5" t="s">
        <v>348</v>
      </c>
      <c r="F1183" s="5" t="s">
        <v>303</v>
      </c>
      <c r="G1183" s="6" t="s">
        <v>45</v>
      </c>
      <c r="H1183" s="5" t="s">
        <v>316</v>
      </c>
      <c r="I1183" s="5" t="s">
        <v>24</v>
      </c>
      <c r="J1183" s="5" t="s">
        <v>328</v>
      </c>
      <c r="K1183" s="1" t="s">
        <v>51</v>
      </c>
      <c r="L1183" s="1">
        <v>4</v>
      </c>
      <c r="M1183" s="19" t="s">
        <v>151</v>
      </c>
    </row>
    <row r="1184" spans="1:13">
      <c r="A1184" s="58">
        <v>45869</v>
      </c>
      <c r="B1184" s="59">
        <v>0.41666666666666669</v>
      </c>
      <c r="C1184" s="59">
        <v>0.42476851851851855</v>
      </c>
      <c r="D1184" s="59">
        <v>8.1018518518518514E-3</v>
      </c>
      <c r="E1184" s="5" t="s">
        <v>213</v>
      </c>
      <c r="F1184" s="5" t="s">
        <v>301</v>
      </c>
      <c r="G1184" s="6" t="s">
        <v>49</v>
      </c>
      <c r="H1184" s="5" t="s">
        <v>318</v>
      </c>
      <c r="I1184" s="5" t="s">
        <v>24</v>
      </c>
      <c r="J1184" s="5" t="s">
        <v>345</v>
      </c>
      <c r="K1184" s="1" t="s">
        <v>137</v>
      </c>
      <c r="L1184" s="1">
        <v>2</v>
      </c>
      <c r="M1184" s="19" t="s">
        <v>151</v>
      </c>
    </row>
    <row r="1185" spans="1:13">
      <c r="A1185" s="58">
        <v>45873</v>
      </c>
      <c r="B1185" s="59">
        <v>0.47569444444444442</v>
      </c>
      <c r="C1185" s="59">
        <v>0.48396990740740742</v>
      </c>
      <c r="D1185" s="59">
        <v>8.2754629629629636E-3</v>
      </c>
      <c r="E1185" s="5" t="s">
        <v>350</v>
      </c>
      <c r="F1185" s="5" t="s">
        <v>313</v>
      </c>
      <c r="G1185" s="6" t="s">
        <v>139</v>
      </c>
      <c r="H1185" s="5" t="s">
        <v>70</v>
      </c>
      <c r="I1185" s="5" t="s">
        <v>24</v>
      </c>
      <c r="J1185" s="5" t="s">
        <v>319</v>
      </c>
      <c r="K1185" s="1" t="s">
        <v>9</v>
      </c>
      <c r="L1185" s="1">
        <v>1</v>
      </c>
      <c r="M1185" s="19" t="s">
        <v>132</v>
      </c>
    </row>
    <row r="1186" spans="1:13">
      <c r="A1186" s="58">
        <v>45879</v>
      </c>
      <c r="B1186" s="59">
        <v>0.34722222222222221</v>
      </c>
      <c r="C1186" s="59">
        <v>0.35682870370370373</v>
      </c>
      <c r="D1186" s="59">
        <v>9.6064814814814815E-3</v>
      </c>
      <c r="E1186" s="5" t="s">
        <v>121</v>
      </c>
      <c r="F1186" s="5" t="s">
        <v>301</v>
      </c>
      <c r="G1186" s="6" t="s">
        <v>335</v>
      </c>
      <c r="H1186" s="5" t="s">
        <v>324</v>
      </c>
      <c r="I1186" s="5" t="s">
        <v>24</v>
      </c>
      <c r="J1186" s="5" t="s">
        <v>336</v>
      </c>
      <c r="K1186" s="1" t="s">
        <v>102</v>
      </c>
      <c r="L1186" s="1">
        <v>3</v>
      </c>
      <c r="M1186" s="19" t="s">
        <v>135</v>
      </c>
    </row>
    <row r="1187" spans="1:13">
      <c r="A1187" s="58">
        <v>45886</v>
      </c>
      <c r="B1187" s="59">
        <v>0.54861111111111116</v>
      </c>
      <c r="C1187" s="59">
        <v>0.56093749999999998</v>
      </c>
      <c r="D1187" s="59">
        <v>1.2326388888888888E-2</v>
      </c>
      <c r="E1187" s="5" t="s">
        <v>159</v>
      </c>
      <c r="F1187" s="5" t="s">
        <v>313</v>
      </c>
      <c r="G1187" s="6" t="s">
        <v>194</v>
      </c>
      <c r="H1187" s="5" t="s">
        <v>321</v>
      </c>
      <c r="I1187" s="5" t="s">
        <v>10</v>
      </c>
      <c r="J1187" s="5" t="s">
        <v>364</v>
      </c>
      <c r="K1187" s="1" t="s">
        <v>114</v>
      </c>
      <c r="L1187" s="1">
        <v>4</v>
      </c>
      <c r="M1187" s="19" t="s">
        <v>138</v>
      </c>
    </row>
    <row r="1188" spans="1:13">
      <c r="A1188" s="58">
        <v>45892</v>
      </c>
      <c r="B1188" s="59">
        <v>0.375</v>
      </c>
      <c r="C1188" s="59">
        <v>0.38298611111111114</v>
      </c>
      <c r="D1188" s="59">
        <v>7.9861111111111105E-3</v>
      </c>
      <c r="E1188" s="5" t="s">
        <v>149</v>
      </c>
      <c r="F1188" s="5" t="s">
        <v>302</v>
      </c>
      <c r="G1188" s="6" t="s">
        <v>112</v>
      </c>
      <c r="H1188" s="5" t="s">
        <v>316</v>
      </c>
      <c r="I1188" s="5" t="s">
        <v>24</v>
      </c>
      <c r="J1188" s="5" t="s">
        <v>338</v>
      </c>
      <c r="K1188" s="1" t="s">
        <v>123</v>
      </c>
      <c r="L1188" s="1">
        <v>2</v>
      </c>
      <c r="M1188" s="19" t="s">
        <v>148</v>
      </c>
    </row>
    <row r="1189" spans="1:13">
      <c r="A1189" s="58">
        <v>45898</v>
      </c>
      <c r="B1189" s="59">
        <v>0.42708333333333331</v>
      </c>
      <c r="C1189" s="59">
        <v>0.43524305555555554</v>
      </c>
      <c r="D1189" s="59">
        <v>8.1597222222222227E-3</v>
      </c>
      <c r="E1189" s="5" t="s">
        <v>125</v>
      </c>
      <c r="F1189" s="5" t="s">
        <v>302</v>
      </c>
      <c r="G1189" s="6" t="s">
        <v>26</v>
      </c>
      <c r="H1189" s="5" t="s">
        <v>318</v>
      </c>
      <c r="I1189" s="5" t="s">
        <v>24</v>
      </c>
      <c r="J1189" s="5" t="s">
        <v>356</v>
      </c>
      <c r="K1189" s="1" t="s">
        <v>261</v>
      </c>
      <c r="L1189" s="1">
        <v>1</v>
      </c>
      <c r="M1189" s="19" t="s">
        <v>151</v>
      </c>
    </row>
    <row r="1190" spans="1:13">
      <c r="A1190" s="58">
        <v>45903</v>
      </c>
      <c r="B1190" s="59">
        <v>0.49305555555555558</v>
      </c>
      <c r="C1190" s="59">
        <v>0.50526620370370368</v>
      </c>
      <c r="D1190" s="59">
        <v>1.2210648148148148E-2</v>
      </c>
      <c r="E1190" s="5" t="s">
        <v>193</v>
      </c>
      <c r="F1190" s="5" t="s">
        <v>304</v>
      </c>
      <c r="G1190" s="6" t="s">
        <v>45</v>
      </c>
      <c r="H1190" s="5" t="s">
        <v>70</v>
      </c>
      <c r="I1190" s="5" t="s">
        <v>24</v>
      </c>
      <c r="J1190" s="5" t="s">
        <v>322</v>
      </c>
      <c r="K1190" s="1" t="s">
        <v>323</v>
      </c>
      <c r="L1190" s="1">
        <v>3</v>
      </c>
      <c r="M1190" s="19" t="s">
        <v>151</v>
      </c>
    </row>
    <row r="1191" spans="1:13">
      <c r="A1191" s="58">
        <v>45910</v>
      </c>
      <c r="B1191" s="59">
        <v>0.36458333333333331</v>
      </c>
      <c r="C1191" s="59">
        <v>0.37384259259259262</v>
      </c>
      <c r="D1191" s="59">
        <v>9.2592592592592587E-3</v>
      </c>
      <c r="E1191" s="5" t="s">
        <v>204</v>
      </c>
      <c r="F1191" s="5" t="s">
        <v>306</v>
      </c>
      <c r="G1191" s="6" t="s">
        <v>63</v>
      </c>
      <c r="H1191" s="5" t="s">
        <v>321</v>
      </c>
      <c r="I1191" s="5" t="s">
        <v>24</v>
      </c>
      <c r="J1191" s="5" t="s">
        <v>320</v>
      </c>
      <c r="K1191" s="1" t="s">
        <v>51</v>
      </c>
      <c r="L1191" s="1">
        <v>2</v>
      </c>
      <c r="M1191" s="27" t="s">
        <v>153</v>
      </c>
    </row>
    <row r="1192" spans="1:13">
      <c r="A1192" s="58">
        <v>45916</v>
      </c>
      <c r="B1192" s="59">
        <v>0.52083333333333337</v>
      </c>
      <c r="C1192" s="59">
        <v>0.53258101851851847</v>
      </c>
      <c r="D1192" s="59">
        <v>1.1747685185185186E-2</v>
      </c>
      <c r="E1192" s="5" t="s">
        <v>146</v>
      </c>
      <c r="F1192" s="5" t="s">
        <v>302</v>
      </c>
      <c r="G1192" s="6" t="s">
        <v>97</v>
      </c>
      <c r="H1192" s="5" t="s">
        <v>316</v>
      </c>
      <c r="I1192" s="5" t="s">
        <v>24</v>
      </c>
      <c r="J1192" s="5" t="s">
        <v>325</v>
      </c>
      <c r="K1192" s="1" t="s">
        <v>56</v>
      </c>
      <c r="L1192" s="1">
        <v>4</v>
      </c>
      <c r="M1192" s="19" t="s">
        <v>130</v>
      </c>
    </row>
    <row r="1193" spans="1:13">
      <c r="A1193" s="58">
        <v>45923</v>
      </c>
      <c r="B1193" s="59">
        <v>0.3888888888888889</v>
      </c>
      <c r="C1193" s="59">
        <v>0.39704861111111112</v>
      </c>
      <c r="D1193" s="59">
        <v>8.1597222222222227E-3</v>
      </c>
      <c r="E1193" s="5" t="s">
        <v>156</v>
      </c>
      <c r="F1193" s="5" t="s">
        <v>305</v>
      </c>
      <c r="G1193" s="6" t="s">
        <v>247</v>
      </c>
      <c r="H1193" s="5" t="s">
        <v>324</v>
      </c>
      <c r="I1193" s="5" t="s">
        <v>10</v>
      </c>
      <c r="J1193" s="5" t="s">
        <v>326</v>
      </c>
      <c r="K1193" s="1" t="s">
        <v>114</v>
      </c>
      <c r="L1193" s="1">
        <v>1</v>
      </c>
      <c r="M1193" s="19" t="s">
        <v>132</v>
      </c>
    </row>
    <row r="1194" spans="1:13">
      <c r="A1194" s="58">
        <v>45929</v>
      </c>
      <c r="B1194" s="59">
        <v>0.44097222222222221</v>
      </c>
      <c r="C1194" s="59">
        <v>0.45034722222222223</v>
      </c>
      <c r="D1194" s="59">
        <v>9.3749999999999997E-3</v>
      </c>
      <c r="E1194" s="5" t="s">
        <v>209</v>
      </c>
      <c r="F1194" s="5" t="s">
        <v>303</v>
      </c>
      <c r="G1194" s="6" t="s">
        <v>330</v>
      </c>
      <c r="H1194" s="5" t="s">
        <v>318</v>
      </c>
      <c r="I1194" s="5" t="s">
        <v>24</v>
      </c>
      <c r="J1194" s="5" t="s">
        <v>327</v>
      </c>
      <c r="K1194" s="1" t="s">
        <v>137</v>
      </c>
      <c r="L1194" s="1">
        <v>3</v>
      </c>
      <c r="M1194" s="19" t="s">
        <v>132</v>
      </c>
    </row>
    <row r="1195" spans="1:13">
      <c r="A1195" s="58">
        <v>45842</v>
      </c>
      <c r="B1195" s="59">
        <v>0.46180555555555558</v>
      </c>
      <c r="C1195" s="59">
        <v>0.47378472222222223</v>
      </c>
      <c r="D1195" s="59">
        <v>1.1979166666666667E-2</v>
      </c>
      <c r="E1195" s="5" t="s">
        <v>222</v>
      </c>
      <c r="F1195" s="5" t="s">
        <v>309</v>
      </c>
      <c r="G1195" s="6" t="s">
        <v>343</v>
      </c>
      <c r="H1195" s="5" t="s">
        <v>70</v>
      </c>
      <c r="I1195" s="5" t="s">
        <v>24</v>
      </c>
      <c r="J1195" s="5" t="s">
        <v>329</v>
      </c>
      <c r="K1195" s="1" t="s">
        <v>17</v>
      </c>
      <c r="L1195" s="1">
        <v>2</v>
      </c>
      <c r="M1195" s="19" t="s">
        <v>135</v>
      </c>
    </row>
    <row r="1196" spans="1:13">
      <c r="A1196" s="58">
        <v>45851</v>
      </c>
      <c r="B1196" s="59">
        <v>0.3576388888888889</v>
      </c>
      <c r="C1196" s="59">
        <v>0.36724537037037036</v>
      </c>
      <c r="D1196" s="59">
        <v>9.6064814814814815E-3</v>
      </c>
      <c r="E1196" s="5" t="s">
        <v>212</v>
      </c>
      <c r="F1196" s="5" t="s">
        <v>308</v>
      </c>
      <c r="G1196" s="6" t="s">
        <v>78</v>
      </c>
      <c r="H1196" s="5" t="s">
        <v>321</v>
      </c>
      <c r="I1196" s="5" t="s">
        <v>24</v>
      </c>
      <c r="J1196" s="5" t="s">
        <v>331</v>
      </c>
      <c r="K1196" s="1" t="s">
        <v>123</v>
      </c>
      <c r="L1196" s="1">
        <v>1</v>
      </c>
      <c r="M1196" s="19" t="s">
        <v>138</v>
      </c>
    </row>
    <row r="1197" spans="1:13">
      <c r="A1197" s="58">
        <v>45858</v>
      </c>
      <c r="B1197" s="59">
        <v>0.54166666666666663</v>
      </c>
      <c r="C1197" s="59">
        <v>0.5532407407407407</v>
      </c>
      <c r="D1197" s="59">
        <v>1.1574074074074073E-2</v>
      </c>
      <c r="E1197" s="5" t="s">
        <v>333</v>
      </c>
      <c r="F1197" s="5" t="s">
        <v>313</v>
      </c>
      <c r="G1197" s="6" t="s">
        <v>45</v>
      </c>
      <c r="H1197" s="5" t="s">
        <v>316</v>
      </c>
      <c r="I1197" s="5" t="s">
        <v>24</v>
      </c>
      <c r="J1197" s="5" t="s">
        <v>328</v>
      </c>
      <c r="K1197" s="1" t="s">
        <v>51</v>
      </c>
      <c r="L1197" s="1">
        <v>4</v>
      </c>
      <c r="M1197" s="19" t="s">
        <v>148</v>
      </c>
    </row>
    <row r="1198" spans="1:13">
      <c r="A1198" s="58">
        <v>45864</v>
      </c>
      <c r="B1198" s="59">
        <v>0.38541666666666669</v>
      </c>
      <c r="C1198" s="59">
        <v>0.39346064814814813</v>
      </c>
      <c r="D1198" s="59">
        <v>8.0439814814814818E-3</v>
      </c>
      <c r="E1198" s="5" t="s">
        <v>287</v>
      </c>
      <c r="F1198" s="5" t="s">
        <v>313</v>
      </c>
      <c r="G1198" s="6" t="s">
        <v>334</v>
      </c>
      <c r="H1198" s="5" t="s">
        <v>318</v>
      </c>
      <c r="I1198" s="5" t="s">
        <v>24</v>
      </c>
      <c r="J1198" s="5" t="s">
        <v>361</v>
      </c>
      <c r="K1198" s="1" t="s">
        <v>137</v>
      </c>
      <c r="L1198" s="1">
        <v>2</v>
      </c>
      <c r="M1198" s="19" t="s">
        <v>151</v>
      </c>
    </row>
    <row r="1199" spans="1:13">
      <c r="A1199" s="58">
        <v>45871</v>
      </c>
      <c r="B1199" s="59">
        <v>0.4375</v>
      </c>
      <c r="C1199" s="59">
        <v>0.44537037037037036</v>
      </c>
      <c r="D1199" s="59">
        <v>7.8703703703703696E-3</v>
      </c>
      <c r="E1199" s="5" t="s">
        <v>128</v>
      </c>
      <c r="F1199" s="5" t="s">
        <v>301</v>
      </c>
      <c r="G1199" s="6" t="s">
        <v>139</v>
      </c>
      <c r="H1199" s="5" t="s">
        <v>70</v>
      </c>
      <c r="I1199" s="5" t="s">
        <v>24</v>
      </c>
      <c r="J1199" s="5" t="s">
        <v>319</v>
      </c>
      <c r="K1199" s="1" t="s">
        <v>9</v>
      </c>
      <c r="L1199" s="1">
        <v>1</v>
      </c>
      <c r="M1199" s="19" t="s">
        <v>151</v>
      </c>
    </row>
    <row r="1200" spans="1:13">
      <c r="A1200" s="58">
        <v>45877</v>
      </c>
      <c r="B1200" s="59">
        <v>0.48958333333333331</v>
      </c>
      <c r="C1200" s="59">
        <v>0.49913194444444442</v>
      </c>
      <c r="D1200" s="59">
        <v>9.5486111111111119E-3</v>
      </c>
      <c r="E1200" s="5" t="s">
        <v>170</v>
      </c>
      <c r="F1200" s="5" t="s">
        <v>302</v>
      </c>
      <c r="G1200" s="6" t="s">
        <v>9</v>
      </c>
      <c r="H1200" s="5" t="s">
        <v>324</v>
      </c>
      <c r="I1200" s="5" t="s">
        <v>24</v>
      </c>
      <c r="J1200" s="5" t="s">
        <v>336</v>
      </c>
      <c r="K1200" s="1" t="s">
        <v>47</v>
      </c>
      <c r="L1200" s="1">
        <v>3</v>
      </c>
      <c r="M1200" s="19" t="s">
        <v>132</v>
      </c>
    </row>
    <row r="1201" spans="1:13">
      <c r="A1201" s="58">
        <v>45884</v>
      </c>
      <c r="B1201" s="59">
        <v>0.34027777777777779</v>
      </c>
      <c r="C1201" s="59">
        <v>0.35266203703703702</v>
      </c>
      <c r="D1201" s="59">
        <v>1.238425925925926E-2</v>
      </c>
      <c r="E1201" s="5" t="s">
        <v>133</v>
      </c>
      <c r="F1201" s="5" t="s">
        <v>301</v>
      </c>
      <c r="G1201" s="6" t="s">
        <v>112</v>
      </c>
      <c r="H1201" s="5" t="s">
        <v>321</v>
      </c>
      <c r="I1201" s="5" t="s">
        <v>10</v>
      </c>
      <c r="J1201" s="5" t="s">
        <v>364</v>
      </c>
      <c r="K1201" s="1" t="s">
        <v>114</v>
      </c>
      <c r="L1201" s="1">
        <v>4</v>
      </c>
      <c r="M1201" s="19" t="s">
        <v>135</v>
      </c>
    </row>
    <row r="1202" spans="1:13">
      <c r="A1202" s="58">
        <v>45890</v>
      </c>
      <c r="B1202" s="59">
        <v>0.52777777777777779</v>
      </c>
      <c r="C1202" s="59">
        <v>0.53628472222222223</v>
      </c>
      <c r="D1202" s="59">
        <v>8.5069444444444437E-3</v>
      </c>
      <c r="E1202" s="5" t="s">
        <v>207</v>
      </c>
      <c r="F1202" s="5" t="s">
        <v>304</v>
      </c>
      <c r="G1202" s="6" t="s">
        <v>344</v>
      </c>
      <c r="H1202" s="5" t="s">
        <v>316</v>
      </c>
      <c r="I1202" s="5" t="s">
        <v>24</v>
      </c>
      <c r="J1202" s="5" t="s">
        <v>338</v>
      </c>
      <c r="K1202" s="1" t="s">
        <v>123</v>
      </c>
      <c r="L1202" s="1">
        <v>2</v>
      </c>
      <c r="M1202" s="19" t="s">
        <v>138</v>
      </c>
    </row>
    <row r="1203" spans="1:13">
      <c r="A1203" s="58">
        <v>45896</v>
      </c>
      <c r="B1203" s="59">
        <v>0.39583333333333331</v>
      </c>
      <c r="C1203" s="59">
        <v>0.40410879629629631</v>
      </c>
      <c r="D1203" s="59">
        <v>8.2754629629629636E-3</v>
      </c>
      <c r="E1203" s="5" t="s">
        <v>118</v>
      </c>
      <c r="F1203" s="5" t="s">
        <v>301</v>
      </c>
      <c r="G1203" s="6" t="s">
        <v>26</v>
      </c>
      <c r="H1203" s="5" t="s">
        <v>318</v>
      </c>
      <c r="I1203" s="5" t="s">
        <v>24</v>
      </c>
      <c r="J1203" s="5" t="s">
        <v>339</v>
      </c>
      <c r="K1203" s="1" t="s">
        <v>261</v>
      </c>
      <c r="L1203" s="1">
        <v>1</v>
      </c>
      <c r="M1203" s="19" t="s">
        <v>148</v>
      </c>
    </row>
    <row r="1204" spans="1:13">
      <c r="A1204" s="58">
        <v>45904</v>
      </c>
      <c r="B1204" s="59">
        <v>0.4548611111111111</v>
      </c>
      <c r="C1204" s="59">
        <v>0.46712962962962962</v>
      </c>
      <c r="D1204" s="59">
        <v>1.2268518518518519E-2</v>
      </c>
      <c r="E1204" s="5" t="s">
        <v>340</v>
      </c>
      <c r="F1204" s="5" t="s">
        <v>310</v>
      </c>
      <c r="G1204" s="6" t="s">
        <v>45</v>
      </c>
      <c r="H1204" s="5" t="s">
        <v>70</v>
      </c>
      <c r="I1204" s="5" t="s">
        <v>24</v>
      </c>
      <c r="J1204" s="5" t="s">
        <v>322</v>
      </c>
      <c r="K1204" s="1" t="s">
        <v>323</v>
      </c>
      <c r="L1204" s="1">
        <v>3</v>
      </c>
      <c r="M1204" s="19" t="s">
        <v>151</v>
      </c>
    </row>
    <row r="1205" spans="1:13">
      <c r="A1205" s="58">
        <v>45911</v>
      </c>
      <c r="B1205" s="59">
        <v>0.47222222222222221</v>
      </c>
      <c r="C1205" s="59">
        <v>0.48165509259259259</v>
      </c>
      <c r="D1205" s="59">
        <v>9.432870370370371E-3</v>
      </c>
      <c r="E1205" s="5" t="s">
        <v>111</v>
      </c>
      <c r="F1205" s="5" t="s">
        <v>301</v>
      </c>
      <c r="G1205" s="6" t="s">
        <v>69</v>
      </c>
      <c r="H1205" s="5" t="s">
        <v>321</v>
      </c>
      <c r="I1205" s="5" t="s">
        <v>24</v>
      </c>
      <c r="J1205" s="5" t="s">
        <v>320</v>
      </c>
      <c r="K1205" s="1" t="s">
        <v>51</v>
      </c>
      <c r="L1205" s="1">
        <v>2</v>
      </c>
      <c r="M1205" s="19" t="s">
        <v>151</v>
      </c>
    </row>
    <row r="1206" spans="1:13">
      <c r="A1206" s="58">
        <v>45917</v>
      </c>
      <c r="B1206" s="59">
        <v>0.35069444444444442</v>
      </c>
      <c r="C1206" s="59">
        <v>0.36261574074074077</v>
      </c>
      <c r="D1206" s="59">
        <v>1.1921296296296296E-2</v>
      </c>
      <c r="E1206" s="5" t="s">
        <v>341</v>
      </c>
      <c r="F1206" s="5" t="s">
        <v>312</v>
      </c>
      <c r="G1206" s="6" t="s">
        <v>97</v>
      </c>
      <c r="H1206" s="5" t="s">
        <v>316</v>
      </c>
      <c r="I1206" s="5" t="s">
        <v>24</v>
      </c>
      <c r="J1206" s="5" t="s">
        <v>325</v>
      </c>
      <c r="K1206" s="1" t="s">
        <v>56</v>
      </c>
      <c r="L1206" s="1">
        <v>4</v>
      </c>
      <c r="M1206" s="27" t="s">
        <v>153</v>
      </c>
    </row>
    <row r="1207" spans="1:13">
      <c r="A1207" s="58">
        <v>45924</v>
      </c>
      <c r="B1207" s="59">
        <v>0.54513888888888884</v>
      </c>
      <c r="C1207" s="59">
        <v>0.55335648148148153</v>
      </c>
      <c r="D1207" s="59">
        <v>8.2175925925925923E-3</v>
      </c>
      <c r="E1207" s="5" t="s">
        <v>288</v>
      </c>
      <c r="F1207" s="5" t="s">
        <v>301</v>
      </c>
      <c r="G1207" s="6" t="s">
        <v>194</v>
      </c>
      <c r="H1207" s="5" t="s">
        <v>324</v>
      </c>
      <c r="I1207" s="5" t="s">
        <v>10</v>
      </c>
      <c r="J1207" s="5" t="s">
        <v>326</v>
      </c>
      <c r="K1207" s="1" t="s">
        <v>114</v>
      </c>
      <c r="L1207" s="1">
        <v>1</v>
      </c>
      <c r="M1207" s="19" t="s">
        <v>130</v>
      </c>
    </row>
    <row r="1208" spans="1:13">
      <c r="A1208" s="58">
        <v>45930</v>
      </c>
      <c r="B1208" s="59">
        <v>0.40972222222222221</v>
      </c>
      <c r="C1208" s="59">
        <v>0.41921296296296295</v>
      </c>
      <c r="D1208" s="59">
        <v>9.4907407407407406E-3</v>
      </c>
      <c r="E1208" s="5" t="s">
        <v>289</v>
      </c>
      <c r="F1208" s="5" t="s">
        <v>312</v>
      </c>
      <c r="G1208" s="6" t="s">
        <v>330</v>
      </c>
      <c r="H1208" s="5" t="s">
        <v>318</v>
      </c>
      <c r="I1208" s="5" t="s">
        <v>24</v>
      </c>
      <c r="J1208" s="5" t="s">
        <v>351</v>
      </c>
      <c r="K1208" s="1" t="s">
        <v>137</v>
      </c>
      <c r="L1208" s="1">
        <v>3</v>
      </c>
      <c r="M1208" s="19" t="s">
        <v>132</v>
      </c>
    </row>
    <row r="1209" spans="1:13">
      <c r="A1209" s="58">
        <v>45844</v>
      </c>
      <c r="B1209" s="59">
        <v>0.44444444444444442</v>
      </c>
      <c r="C1209" s="59">
        <v>0.45653935185185185</v>
      </c>
      <c r="D1209" s="59">
        <v>1.2094907407407407E-2</v>
      </c>
      <c r="E1209" s="5" t="s">
        <v>290</v>
      </c>
      <c r="F1209" s="5" t="s">
        <v>306</v>
      </c>
      <c r="G1209" s="6" t="s">
        <v>49</v>
      </c>
      <c r="H1209" s="5" t="s">
        <v>70</v>
      </c>
      <c r="I1209" s="5" t="s">
        <v>24</v>
      </c>
      <c r="J1209" s="5" t="s">
        <v>329</v>
      </c>
      <c r="K1209" s="1" t="s">
        <v>17</v>
      </c>
      <c r="L1209" s="1">
        <v>2</v>
      </c>
      <c r="M1209" s="19" t="s">
        <v>132</v>
      </c>
    </row>
    <row r="1210" spans="1:13">
      <c r="A1210" s="58">
        <v>45852</v>
      </c>
      <c r="B1210" s="59">
        <v>0.46875</v>
      </c>
      <c r="C1210" s="59">
        <v>0.47812500000000002</v>
      </c>
      <c r="D1210" s="59">
        <v>9.3749999999999997E-3</v>
      </c>
      <c r="E1210" s="5" t="s">
        <v>282</v>
      </c>
      <c r="F1210" s="5" t="s">
        <v>302</v>
      </c>
      <c r="G1210" s="6" t="s">
        <v>335</v>
      </c>
      <c r="H1210" s="5" t="s">
        <v>321</v>
      </c>
      <c r="I1210" s="5" t="s">
        <v>24</v>
      </c>
      <c r="J1210" s="5" t="s">
        <v>331</v>
      </c>
      <c r="K1210" s="1" t="s">
        <v>123</v>
      </c>
      <c r="L1210" s="1">
        <v>1</v>
      </c>
      <c r="M1210" s="19" t="s">
        <v>135</v>
      </c>
    </row>
    <row r="1211" spans="1:13">
      <c r="A1211" s="58">
        <v>45859</v>
      </c>
      <c r="B1211" s="59">
        <v>0.33333333333333331</v>
      </c>
      <c r="C1211" s="59">
        <v>0.3449652777777778</v>
      </c>
      <c r="D1211" s="59">
        <v>1.1631944444444445E-2</v>
      </c>
      <c r="E1211" s="5" t="s">
        <v>218</v>
      </c>
      <c r="F1211" s="5" t="s">
        <v>304</v>
      </c>
      <c r="G1211" s="6" t="s">
        <v>45</v>
      </c>
      <c r="H1211" s="5" t="s">
        <v>316</v>
      </c>
      <c r="I1211" s="5" t="s">
        <v>24</v>
      </c>
      <c r="J1211" s="5" t="s">
        <v>328</v>
      </c>
      <c r="K1211" s="1" t="s">
        <v>51</v>
      </c>
      <c r="L1211" s="1">
        <v>4</v>
      </c>
      <c r="M1211" s="19" t="s">
        <v>138</v>
      </c>
    </row>
    <row r="1212" spans="1:13">
      <c r="A1212" s="58">
        <v>45865</v>
      </c>
      <c r="B1212" s="59">
        <v>0.51388888888888884</v>
      </c>
      <c r="C1212" s="59">
        <v>0.52216435185185184</v>
      </c>
      <c r="D1212" s="59">
        <v>8.2754629629629636E-3</v>
      </c>
      <c r="E1212" s="5" t="s">
        <v>281</v>
      </c>
      <c r="F1212" s="5" t="s">
        <v>311</v>
      </c>
      <c r="G1212" s="6" t="s">
        <v>26</v>
      </c>
      <c r="H1212" s="5" t="s">
        <v>318</v>
      </c>
      <c r="I1212" s="5" t="s">
        <v>24</v>
      </c>
      <c r="J1212" s="5" t="s">
        <v>355</v>
      </c>
      <c r="K1212" s="1" t="s">
        <v>137</v>
      </c>
      <c r="L1212" s="1">
        <v>2</v>
      </c>
      <c r="M1212" s="19" t="s">
        <v>148</v>
      </c>
    </row>
    <row r="1213" spans="1:13">
      <c r="A1213" s="58">
        <v>45874</v>
      </c>
      <c r="B1213" s="59">
        <v>0.38194444444444442</v>
      </c>
      <c r="C1213" s="59">
        <v>0.39010416666666664</v>
      </c>
      <c r="D1213" s="59">
        <v>8.1597222222222227E-3</v>
      </c>
      <c r="E1213" s="5" t="s">
        <v>346</v>
      </c>
      <c r="F1213" s="5" t="s">
        <v>302</v>
      </c>
      <c r="G1213" s="6" t="s">
        <v>139</v>
      </c>
      <c r="H1213" s="5" t="s">
        <v>70</v>
      </c>
      <c r="I1213" s="5" t="s">
        <v>24</v>
      </c>
      <c r="J1213" s="5" t="s">
        <v>319</v>
      </c>
      <c r="K1213" s="1" t="s">
        <v>9</v>
      </c>
      <c r="L1213" s="1">
        <v>1</v>
      </c>
      <c r="M1213" s="19" t="s">
        <v>151</v>
      </c>
    </row>
    <row r="1214" spans="1:13">
      <c r="A1214" s="58">
        <v>45880</v>
      </c>
      <c r="B1214" s="59">
        <v>0.56597222222222221</v>
      </c>
      <c r="C1214" s="59">
        <v>0.57557870370370368</v>
      </c>
      <c r="D1214" s="59">
        <v>9.6064814814814815E-3</v>
      </c>
      <c r="E1214" s="5" t="s">
        <v>348</v>
      </c>
      <c r="F1214" s="5" t="s">
        <v>303</v>
      </c>
      <c r="G1214" s="6" t="s">
        <v>63</v>
      </c>
      <c r="H1214" s="5" t="s">
        <v>324</v>
      </c>
      <c r="I1214" s="5" t="s">
        <v>24</v>
      </c>
      <c r="J1214" s="5" t="s">
        <v>336</v>
      </c>
      <c r="K1214" s="1" t="s">
        <v>102</v>
      </c>
      <c r="L1214" s="1">
        <v>3</v>
      </c>
      <c r="M1214" s="19" t="s">
        <v>151</v>
      </c>
    </row>
    <row r="1215" spans="1:13">
      <c r="A1215" s="58">
        <v>45887</v>
      </c>
      <c r="B1215" s="59">
        <v>0.4201388888888889</v>
      </c>
      <c r="C1215" s="59">
        <v>0.43240740740740741</v>
      </c>
      <c r="D1215" s="59">
        <v>1.2268518518518519E-2</v>
      </c>
      <c r="E1215" s="5" t="s">
        <v>213</v>
      </c>
      <c r="F1215" s="5" t="s">
        <v>301</v>
      </c>
      <c r="G1215" s="6" t="s">
        <v>112</v>
      </c>
      <c r="H1215" s="5" t="s">
        <v>321</v>
      </c>
      <c r="I1215" s="5" t="s">
        <v>10</v>
      </c>
      <c r="J1215" s="5" t="s">
        <v>364</v>
      </c>
      <c r="K1215" s="1" t="s">
        <v>114</v>
      </c>
      <c r="L1215" s="1">
        <v>4</v>
      </c>
      <c r="M1215" s="19" t="s">
        <v>132</v>
      </c>
    </row>
    <row r="1216" spans="1:13">
      <c r="A1216" s="58">
        <v>45893</v>
      </c>
      <c r="B1216" s="59">
        <v>0.47916666666666669</v>
      </c>
      <c r="C1216" s="59">
        <v>0.48773148148148149</v>
      </c>
      <c r="D1216" s="59">
        <v>8.564814814814815E-3</v>
      </c>
      <c r="E1216" s="5" t="s">
        <v>350</v>
      </c>
      <c r="F1216" s="5" t="s">
        <v>313</v>
      </c>
      <c r="G1216" s="6" t="s">
        <v>247</v>
      </c>
      <c r="H1216" s="5" t="s">
        <v>316</v>
      </c>
      <c r="I1216" s="5" t="s">
        <v>24</v>
      </c>
      <c r="J1216" s="5" t="s">
        <v>338</v>
      </c>
      <c r="K1216" s="1" t="s">
        <v>123</v>
      </c>
      <c r="L1216" s="1">
        <v>2</v>
      </c>
      <c r="M1216" s="19" t="s">
        <v>135</v>
      </c>
    </row>
    <row r="1217" spans="1:13">
      <c r="A1217" s="58">
        <v>45899</v>
      </c>
      <c r="B1217" s="59">
        <v>0.36805555555555558</v>
      </c>
      <c r="C1217" s="59">
        <v>0.37679398148148147</v>
      </c>
      <c r="D1217" s="59">
        <v>8.7384259259259255E-3</v>
      </c>
      <c r="E1217" s="5" t="s">
        <v>121</v>
      </c>
      <c r="F1217" s="5" t="s">
        <v>301</v>
      </c>
      <c r="G1217" s="6" t="s">
        <v>343</v>
      </c>
      <c r="H1217" s="5" t="s">
        <v>318</v>
      </c>
      <c r="I1217" s="5" t="s">
        <v>24</v>
      </c>
      <c r="J1217" s="5" t="s">
        <v>353</v>
      </c>
      <c r="K1217" s="1" t="s">
        <v>261</v>
      </c>
      <c r="L1217" s="1">
        <v>1</v>
      </c>
      <c r="M1217" s="19" t="s">
        <v>138</v>
      </c>
    </row>
    <row r="1218" spans="1:13">
      <c r="A1218" s="58">
        <v>45905</v>
      </c>
      <c r="B1218" s="59">
        <v>0.51041666666666663</v>
      </c>
      <c r="C1218" s="59">
        <v>0.52280092592592597</v>
      </c>
      <c r="D1218" s="59">
        <v>1.238425925925926E-2</v>
      </c>
      <c r="E1218" s="5" t="s">
        <v>159</v>
      </c>
      <c r="F1218" s="5" t="s">
        <v>313</v>
      </c>
      <c r="G1218" s="6" t="s">
        <v>9</v>
      </c>
      <c r="H1218" s="5" t="s">
        <v>70</v>
      </c>
      <c r="I1218" s="5" t="s">
        <v>24</v>
      </c>
      <c r="J1218" s="5" t="s">
        <v>322</v>
      </c>
      <c r="K1218" s="1" t="s">
        <v>323</v>
      </c>
      <c r="L1218" s="1">
        <v>3</v>
      </c>
      <c r="M1218" s="19" t="s">
        <v>148</v>
      </c>
    </row>
    <row r="1219" spans="1:13">
      <c r="A1219" s="58">
        <v>45912</v>
      </c>
      <c r="B1219" s="59">
        <v>0.3923611111111111</v>
      </c>
      <c r="C1219" s="59">
        <v>0.40190972222222221</v>
      </c>
      <c r="D1219" s="59">
        <v>9.5486111111111119E-3</v>
      </c>
      <c r="E1219" s="5" t="s">
        <v>149</v>
      </c>
      <c r="F1219" s="5" t="s">
        <v>302</v>
      </c>
      <c r="G1219" s="6" t="s">
        <v>78</v>
      </c>
      <c r="H1219" s="5" t="s">
        <v>321</v>
      </c>
      <c r="I1219" s="5" t="s">
        <v>24</v>
      </c>
      <c r="J1219" s="5" t="s">
        <v>320</v>
      </c>
      <c r="K1219" s="1" t="s">
        <v>51</v>
      </c>
      <c r="L1219" s="1">
        <v>2</v>
      </c>
      <c r="M1219" s="19" t="s">
        <v>151</v>
      </c>
    </row>
    <row r="1220" spans="1:13">
      <c r="A1220" s="58">
        <v>45919</v>
      </c>
      <c r="B1220" s="59">
        <v>0.44444444444444442</v>
      </c>
      <c r="C1220" s="59">
        <v>0.45659722222222221</v>
      </c>
      <c r="D1220" s="59">
        <v>1.2152777777777778E-2</v>
      </c>
      <c r="E1220" s="5" t="s">
        <v>125</v>
      </c>
      <c r="F1220" s="5" t="s">
        <v>302</v>
      </c>
      <c r="G1220" s="6" t="s">
        <v>97</v>
      </c>
      <c r="H1220" s="5" t="s">
        <v>316</v>
      </c>
      <c r="I1220" s="5" t="s">
        <v>24</v>
      </c>
      <c r="J1220" s="5" t="s">
        <v>325</v>
      </c>
      <c r="K1220" s="1" t="s">
        <v>56</v>
      </c>
      <c r="L1220" s="1">
        <v>4</v>
      </c>
      <c r="M1220" s="19" t="s">
        <v>151</v>
      </c>
    </row>
    <row r="1269" spans="13:13">
      <c r="M1269" s="1">
        <v>5</v>
      </c>
    </row>
    <row r="1338" spans="13:13">
      <c r="M1338" s="28">
        <v>0.39496527777777779</v>
      </c>
    </row>
    <row r="1497" spans="1:11">
      <c r="A1497" s="69">
        <v>45925</v>
      </c>
      <c r="B1497" s="28">
        <v>0.45833333333333331</v>
      </c>
      <c r="C1497" s="28">
        <v>0.46643518518518517</v>
      </c>
      <c r="E1497" s="5"/>
      <c r="G1497" s="6"/>
      <c r="H1497" s="5"/>
      <c r="K1497" s="1"/>
    </row>
  </sheetData>
  <phoneticPr fontId="12" type="noConversion"/>
  <hyperlinks>
    <hyperlink ref="M40" r:id="rId1" xr:uid="{20CDA3D4-9628-47E3-9EDD-631632445E89}"/>
    <hyperlink ref="M41" r:id="rId2" xr:uid="{B5EE5E6D-8494-41E3-9FC7-F7F6EF814583}"/>
    <hyperlink ref="M42" r:id="rId3" xr:uid="{0C890E59-2E53-4A84-B741-D271FD55698D}"/>
    <hyperlink ref="M43" r:id="rId4" xr:uid="{882E7C2D-8147-45AB-B697-6411CD465DF8}"/>
    <hyperlink ref="M44" r:id="rId5" xr:uid="{5E1F96B9-515A-4736-8CC2-5937F93E35AB}"/>
    <hyperlink ref="M45" r:id="rId6" xr:uid="{AD23C24F-253F-487A-BF2D-07E947C9A999}"/>
    <hyperlink ref="M46" r:id="rId7" xr:uid="{A7919608-40B8-47CD-9BA1-EDC7821589E4}"/>
    <hyperlink ref="M47" r:id="rId8" xr:uid="{F812A380-1ACE-4424-B9E0-4B6D9A34D689}"/>
    <hyperlink ref="M48" r:id="rId9" xr:uid="{F924CC79-2954-4B8E-8BC9-F25207BAA330}"/>
    <hyperlink ref="M49" r:id="rId10" xr:uid="{BBE126AE-F8EF-44AF-9FDC-09320572504A}"/>
    <hyperlink ref="M50" r:id="rId11" xr:uid="{8BFFE67B-7385-4F7F-9B51-B74DFE67186D}"/>
    <hyperlink ref="M51" r:id="rId12" xr:uid="{8C7D1FA0-890B-415B-BCA3-552A98D62711}"/>
    <hyperlink ref="M52" r:id="rId13" xr:uid="{F020E968-6F85-480F-9363-99A0CEC9F1FF}"/>
    <hyperlink ref="M53" r:id="rId14" xr:uid="{C8C70A83-89D0-4677-B5EF-7DE7158174A2}"/>
    <hyperlink ref="M54" r:id="rId15" xr:uid="{E2195AE7-AD4C-4D7D-99CD-8306929B168E}"/>
    <hyperlink ref="M55" r:id="rId16" xr:uid="{5D7A08C6-AA1E-4976-9C72-AFED9714E2B8}"/>
    <hyperlink ref="M56" r:id="rId17" xr:uid="{DAFF0F46-1816-4AD6-B05E-9283449333B2}"/>
    <hyperlink ref="M57" r:id="rId18" xr:uid="{ABDA1F3A-FB1A-4AF9-853F-654C600947F0}"/>
    <hyperlink ref="M58" r:id="rId19" xr:uid="{2374DFFD-0E47-43BD-A123-C593C801B8B6}"/>
    <hyperlink ref="M59" r:id="rId20" xr:uid="{DA83E4FA-7E24-4C02-A368-D42B2EDB7EE7}"/>
    <hyperlink ref="M60" r:id="rId21" xr:uid="{3F5748DE-3D02-41D7-B92C-42BFA75F2383}"/>
    <hyperlink ref="M61" r:id="rId22" xr:uid="{0A97CA72-BABB-4367-AE26-376E895E2348}"/>
    <hyperlink ref="M62" r:id="rId23" xr:uid="{0EDA3037-3710-4B12-932F-67C68D8560E7}"/>
    <hyperlink ref="M63" r:id="rId24" xr:uid="{48DD3001-D831-4C6D-85A9-4BF0B029E568}"/>
    <hyperlink ref="M64" r:id="rId25" xr:uid="{F72611BE-4147-4A33-9894-B44F2E11272E}"/>
    <hyperlink ref="M65" r:id="rId26" xr:uid="{257B874A-BDFD-4F83-9239-06543E5E1B26}"/>
    <hyperlink ref="M66" r:id="rId27" xr:uid="{AE22942F-1FA7-48DF-8C4B-E70B0AF367B1}"/>
    <hyperlink ref="M67" r:id="rId28" xr:uid="{4B8EEEB2-31A4-4F9B-9B75-CD5061CDF5B2}"/>
    <hyperlink ref="M68" r:id="rId29" xr:uid="{0BE1217E-AC85-49F1-AD7E-860320D33BDE}"/>
    <hyperlink ref="M69" r:id="rId30" xr:uid="{8A1663F6-BD2D-4A86-87B2-C8BD5C3CCAE4}"/>
    <hyperlink ref="M70" r:id="rId31" xr:uid="{396BA3EC-4970-45F7-9D2E-7245C85B0871}"/>
    <hyperlink ref="M71" r:id="rId32" xr:uid="{BC4611C8-31C6-486A-AB6F-3CD42EB11837}"/>
    <hyperlink ref="M72" r:id="rId33" xr:uid="{34B7F68E-476B-4157-911B-8EC4F2C04927}"/>
    <hyperlink ref="M73" r:id="rId34" xr:uid="{2C2EA374-A4B0-4802-AE86-A2F47744ECCB}"/>
    <hyperlink ref="M74" r:id="rId35" xr:uid="{FC5391C7-B21E-4B42-82C5-F71FD81EE84F}"/>
    <hyperlink ref="M75" r:id="rId36" xr:uid="{F43A7B2F-322A-4349-8BB0-97DE082DC9D5}"/>
    <hyperlink ref="M76" r:id="rId37" xr:uid="{0A0A8033-5C5A-4E56-B6C7-05FBB9034634}"/>
    <hyperlink ref="M77" r:id="rId38" xr:uid="{7327A017-589C-4399-8879-6CFF3D064EAC}"/>
    <hyperlink ref="M78" r:id="rId39" xr:uid="{499B112C-3BA8-4045-ACF2-FDFA860FB079}"/>
    <hyperlink ref="M96" r:id="rId40" xr:uid="{456326E4-0071-4B43-B2CD-A03101BFC883}"/>
    <hyperlink ref="M95" r:id="rId41" xr:uid="{96AD5662-DA46-4D2A-AEA9-D97F320F3316}"/>
    <hyperlink ref="M94" r:id="rId42" xr:uid="{7187B8CE-347B-497F-A59B-EC675BDDF522}"/>
    <hyperlink ref="M93" r:id="rId43" xr:uid="{2769CA2F-F6B3-43FF-97EB-ECD5B469D9CA}"/>
    <hyperlink ref="M92" r:id="rId44" xr:uid="{706EDC35-3C58-4E86-9370-1697FE62739B}"/>
    <hyperlink ref="M91" r:id="rId45" xr:uid="{69F100CB-9FAB-415D-AD1C-3E19220BD707}"/>
    <hyperlink ref="M90" r:id="rId46" xr:uid="{E6A4BE19-5A03-40C5-B0CD-A90E0160F842}"/>
    <hyperlink ref="M89" r:id="rId47" xr:uid="{D76B6954-7D69-4B56-B49A-DC8EFB4F27D7}"/>
    <hyperlink ref="M88" r:id="rId48" xr:uid="{91779411-55D3-4EF4-A1C3-77D75CF7C864}"/>
    <hyperlink ref="M87" r:id="rId49" xr:uid="{38E91888-B8CA-4E5B-951C-38BC4F3D9F54}"/>
    <hyperlink ref="M86" r:id="rId50" xr:uid="{22FAE4CD-20A5-4E20-BC48-FE6C2EC683F1}"/>
    <hyperlink ref="M85" r:id="rId51" xr:uid="{5FC3707D-4CFB-446A-9CE6-77F61E1DB29D}"/>
    <hyperlink ref="M84" r:id="rId52" xr:uid="{88124F5B-844A-4C18-B4B9-0BCCE4BF13AC}"/>
    <hyperlink ref="M83" r:id="rId53" xr:uid="{820B7EF4-6155-43FA-BD3C-4219AEBAF68B}"/>
    <hyperlink ref="M82" r:id="rId54" xr:uid="{13B28A5E-7C73-4271-AB46-BB3CB5BFDF2F}"/>
    <hyperlink ref="M81" r:id="rId55" xr:uid="{E9C4F593-14E2-4FC6-8C50-EF9ABEDD886B}"/>
    <hyperlink ref="M80" r:id="rId56" xr:uid="{69796003-ED89-4F2B-8508-6DE64D81AB72}"/>
    <hyperlink ref="M79" r:id="rId57" xr:uid="{CC929492-A172-46E4-B3A0-B9C0E78DEBF0}"/>
    <hyperlink ref="M364" r:id="rId58" xr:uid="{6D39C23E-BAC8-442B-83B1-660E12EBBCF3}"/>
    <hyperlink ref="M365" r:id="rId59" xr:uid="{6A70E9CE-4E60-4F3E-B105-2DB4329F9699}"/>
    <hyperlink ref="M366" r:id="rId60" xr:uid="{FB45BECA-A4D6-4F7C-889F-3D5419574FED}"/>
    <hyperlink ref="M367" r:id="rId61" xr:uid="{32B5F005-E62C-4DC2-AF71-821939B87BB7}"/>
    <hyperlink ref="M368" r:id="rId62" xr:uid="{C8DDB411-1C3B-48C0-9AD1-FD5C25414A15}"/>
    <hyperlink ref="M369" r:id="rId63" xr:uid="{3DC0C26E-9BD8-4431-A2EC-44F93F711DE0}"/>
    <hyperlink ref="M370" r:id="rId64" xr:uid="{24D2AB5F-3444-4C7E-ADB8-14E844038EE0}"/>
    <hyperlink ref="M371" r:id="rId65" xr:uid="{2CA0EDAD-E298-48EA-B2AB-18452E0D2060}"/>
    <hyperlink ref="M372" r:id="rId66" xr:uid="{9DF1B160-C2F2-4251-B8BD-08310927356D}"/>
    <hyperlink ref="M373" r:id="rId67" xr:uid="{4569B8ED-44F4-42FA-B23C-2CDF7F00D4D6}"/>
    <hyperlink ref="M374" r:id="rId68" xr:uid="{9742F7EE-D99A-4254-A1B0-1F29C80ED4B7}"/>
    <hyperlink ref="M375" r:id="rId69" xr:uid="{5C7BF765-3B85-4EDD-819B-1C7DA458400A}"/>
    <hyperlink ref="M376" r:id="rId70" xr:uid="{0D1B754B-4AED-4C38-8FCE-689E2829DC68}"/>
    <hyperlink ref="M377" r:id="rId71" xr:uid="{56D29810-3D75-409E-A131-F54BD8F18E99}"/>
    <hyperlink ref="M378" r:id="rId72" xr:uid="{2510D671-C78C-4027-B492-C7447AB31101}"/>
    <hyperlink ref="M379" r:id="rId73" xr:uid="{2F217473-FFA1-42D3-96B0-52565845992D}"/>
    <hyperlink ref="M380" r:id="rId74" xr:uid="{F0F4A40B-1503-49C3-BAFC-C762AA694471}"/>
    <hyperlink ref="M381" r:id="rId75" xr:uid="{4DA3AD16-3A2F-474F-BB4B-889EC13112CC}"/>
    <hyperlink ref="M363" r:id="rId76" xr:uid="{0E9BEC94-722C-4D9A-AAE2-7A8BB8D37B94}"/>
    <hyperlink ref="M362" r:id="rId77" xr:uid="{566994CE-C5A9-40B0-90BE-917529C28099}"/>
    <hyperlink ref="M361" r:id="rId78" xr:uid="{0BC52485-435B-41DE-9F69-ADB35D75A24C}"/>
    <hyperlink ref="M360" r:id="rId79" xr:uid="{C0B5F80E-F8AE-4C2E-B3A7-AA073043BE59}"/>
    <hyperlink ref="M359" r:id="rId80" xr:uid="{C275A2B1-7672-4102-8CE0-E1A3A691EF12}"/>
    <hyperlink ref="M358" r:id="rId81" xr:uid="{C1A8936C-A783-448E-982F-B5EF3516F49C}"/>
    <hyperlink ref="M357" r:id="rId82" xr:uid="{AC7074ED-BE2D-4FCE-BE1E-AA99FABFC950}"/>
    <hyperlink ref="M356" r:id="rId83" xr:uid="{59B7391D-7336-4905-84BD-31E66DB8047E}"/>
    <hyperlink ref="M355" r:id="rId84" xr:uid="{F2CB4313-0523-4C1E-AA05-DA082D1B78F8}"/>
    <hyperlink ref="M354" r:id="rId85" xr:uid="{4F9BD964-BDBB-4CAF-9F62-F1A7E54DE294}"/>
    <hyperlink ref="M353" r:id="rId86" xr:uid="{12F55BA4-8248-47BA-8072-2B55C3402821}"/>
    <hyperlink ref="M352" r:id="rId87" xr:uid="{3533359F-DF7D-4D6E-B4BF-40E48405E373}"/>
    <hyperlink ref="M351" r:id="rId88" xr:uid="{70EA8A3E-08FF-40BD-B686-894473DFDE1E}"/>
    <hyperlink ref="M350" r:id="rId89" xr:uid="{AF9516C5-2C6D-4677-979C-6E4BB1C9B3CC}"/>
    <hyperlink ref="M349" r:id="rId90" xr:uid="{DFD66A94-9916-431D-9D4E-2DEF7AE08BBB}"/>
    <hyperlink ref="M348" r:id="rId91" xr:uid="{53565A4B-BCC3-4AC2-9EF1-9741B1210384}"/>
    <hyperlink ref="M347" r:id="rId92" xr:uid="{61641C20-52EB-42A9-9E61-A189AB080E5E}"/>
    <hyperlink ref="M346" r:id="rId93" xr:uid="{8E598886-E46F-407F-815B-A21597684343}"/>
    <hyperlink ref="M345" r:id="rId94" xr:uid="{A13A05CA-2552-4021-9DEB-A71747F5C140}"/>
    <hyperlink ref="M344" r:id="rId95" xr:uid="{EC32E7B8-CB56-45B6-AFA2-71644138D754}"/>
    <hyperlink ref="M343" r:id="rId96" xr:uid="{2956077D-5C7B-46E1-A271-111282E0A37A}"/>
    <hyperlink ref="M342" r:id="rId97" xr:uid="{F3F138BA-6C16-48BE-B967-AA751922F63F}"/>
    <hyperlink ref="M341" r:id="rId98" xr:uid="{605E4A93-10D6-4EFD-A5C8-C6CC1EC1445D}"/>
    <hyperlink ref="M340" r:id="rId99" xr:uid="{258F9213-EFCD-4EB9-B0DC-8E9B9FA70AE7}"/>
    <hyperlink ref="M339" r:id="rId100" xr:uid="{B1B2D0BE-97D3-413D-AFC1-B98276FB4977}"/>
    <hyperlink ref="M338" r:id="rId101" xr:uid="{0AF73C9D-F6ED-46FE-88BA-A7B83DAB9509}"/>
    <hyperlink ref="M337" r:id="rId102" xr:uid="{3D275878-AC24-4E01-B987-652628994818}"/>
    <hyperlink ref="M336" r:id="rId103" xr:uid="{30F66D59-F476-45D3-9DBF-BA0EBE5B196F}"/>
    <hyperlink ref="M335" r:id="rId104" xr:uid="{1764975C-45B3-4287-A91D-65485A163E2A}"/>
    <hyperlink ref="M334" r:id="rId105" xr:uid="{C291CEDF-F6D9-43AF-ADB3-AB75920905A0}"/>
    <hyperlink ref="M333" r:id="rId106" xr:uid="{4EC4A399-875A-4EB6-B601-24FD088F7E6A}"/>
    <hyperlink ref="M332" r:id="rId107" xr:uid="{4B0B3232-755E-4D67-9BF8-4F6F056BF3FD}"/>
    <hyperlink ref="M331" r:id="rId108" xr:uid="{02E3841D-08D1-4953-9526-B1C0D4924A07}"/>
    <hyperlink ref="M330" r:id="rId109" xr:uid="{F720A9B8-F116-4405-91C6-FB62A0C24DD9}"/>
    <hyperlink ref="M329" r:id="rId110" xr:uid="{32AF8911-03E1-47BA-BFC5-71D3481A84F6}"/>
    <hyperlink ref="M328" r:id="rId111" xr:uid="{FD3512C5-EC7A-4E16-BD6C-032C50A6EED2}"/>
    <hyperlink ref="M327" r:id="rId112" xr:uid="{DDA6671E-56FB-4719-9DDE-B35BF8E6FF6B}"/>
    <hyperlink ref="M326" r:id="rId113" xr:uid="{26E91A49-6C29-41B1-9DFE-A7018D6B4576}"/>
    <hyperlink ref="M325" r:id="rId114" xr:uid="{6D4F3DCC-3237-43DC-B06A-BFCC99E8ECBA}"/>
    <hyperlink ref="M269" r:id="rId115" xr:uid="{77EABF6C-A78D-4307-A16F-382A73687A96}"/>
    <hyperlink ref="M270" r:id="rId116" xr:uid="{A08D2D90-0A19-41E9-AD12-E997BF82AE7A}"/>
    <hyperlink ref="M271" r:id="rId117" xr:uid="{3EE8DD54-287D-4B99-9691-D0A801C41058}"/>
    <hyperlink ref="M272" r:id="rId118" xr:uid="{E0042DD1-4203-4C86-9301-7E719202202C}"/>
    <hyperlink ref="M273" r:id="rId119" xr:uid="{1A810AB8-2EC6-499E-A5A8-A322523417EF}"/>
    <hyperlink ref="M274" r:id="rId120" xr:uid="{B64DBB30-966A-4375-A7CC-C0AF8F122B5E}"/>
    <hyperlink ref="M275" r:id="rId121" xr:uid="{BE19E49D-0249-471C-80D9-76C46DD5E94C}"/>
    <hyperlink ref="M276" r:id="rId122" xr:uid="{426FB620-6F00-4AE0-AB2C-B02C50DB9D7B}"/>
    <hyperlink ref="M277" r:id="rId123" xr:uid="{6E6B37CB-9A6F-4CAF-88EE-F5207D597EA5}"/>
    <hyperlink ref="M278" r:id="rId124" xr:uid="{967080BD-97F0-4BBA-9BEF-F312E509C0E4}"/>
    <hyperlink ref="M279" r:id="rId125" xr:uid="{3CF514F5-7887-4DC0-892D-8E96EB285F24}"/>
    <hyperlink ref="M280" r:id="rId126" xr:uid="{B84D7BB3-517A-4849-9335-BFE43F9ED46A}"/>
    <hyperlink ref="M281" r:id="rId127" xr:uid="{0E96250C-33E1-4079-BFDD-491753AFDFF9}"/>
    <hyperlink ref="M282" r:id="rId128" xr:uid="{FC068BFA-6FC4-4012-A2F7-871E8EF66339}"/>
    <hyperlink ref="M283" r:id="rId129" xr:uid="{3D74D7D5-C7CD-476B-9229-70F581CAB197}"/>
    <hyperlink ref="M284" r:id="rId130" xr:uid="{33F0939D-0C7E-439E-91B8-6F59D25BFEA0}"/>
    <hyperlink ref="M285" r:id="rId131" xr:uid="{CDC3E82B-19DA-4949-ABC8-E5400A8BBF38}"/>
    <hyperlink ref="M286" r:id="rId132" xr:uid="{A426F844-C0C6-491F-9037-2C2A8B96AEE0}"/>
    <hyperlink ref="M268" r:id="rId133" xr:uid="{D2611F2E-71DB-4068-9E88-5D6B1AD407C7}"/>
    <hyperlink ref="M267" r:id="rId134" xr:uid="{FF2E8DD1-5A73-43BD-87A8-F54F738BDA25}"/>
    <hyperlink ref="M266" r:id="rId135" xr:uid="{23057CC8-114F-42EB-8C47-481CEACF8751}"/>
    <hyperlink ref="M265" r:id="rId136" xr:uid="{0F9D8BDB-C675-4C63-984C-BA2EBCC543FC}"/>
    <hyperlink ref="M264" r:id="rId137" xr:uid="{2F832AD4-7D6D-424C-A123-8E73AB3DBEA4}"/>
    <hyperlink ref="M263" r:id="rId138" xr:uid="{36FE3AD4-5F11-48B5-BA5E-5F2D5668D331}"/>
    <hyperlink ref="M262" r:id="rId139" xr:uid="{B4EFF833-D91F-4356-8E31-D0702D414EE1}"/>
    <hyperlink ref="M261" r:id="rId140" xr:uid="{DA34436C-8C5D-4C24-8125-427B00035951}"/>
    <hyperlink ref="M260" r:id="rId141" xr:uid="{763F8B7B-ED16-465A-B7B9-35421C58871E}"/>
    <hyperlink ref="M259" r:id="rId142" xr:uid="{AB8983FC-5334-4D8F-8986-84D4D38F5E4B}"/>
    <hyperlink ref="M258" r:id="rId143" xr:uid="{6F1FC91F-62E0-4E5F-B2D7-81DBD7691B4E}"/>
    <hyperlink ref="M257" r:id="rId144" xr:uid="{460ECE6B-6DE1-4B32-87DB-E4D2F1027676}"/>
    <hyperlink ref="M256" r:id="rId145" xr:uid="{67F80529-CEF2-4EBD-AEF4-4DF2DB47262D}"/>
    <hyperlink ref="M255" r:id="rId146" xr:uid="{6DF44C6A-D389-4D1D-B885-2119E3CABE38}"/>
    <hyperlink ref="M254" r:id="rId147" xr:uid="{6AF54883-3E1B-4B8F-A50C-DCF76BB0484D}"/>
    <hyperlink ref="M253" r:id="rId148" xr:uid="{C7FE3A2C-3D28-48D3-AEA7-72EA54757E4C}"/>
    <hyperlink ref="M252" r:id="rId149" xr:uid="{D1472C02-A141-471C-88C1-6FF06F3BA3BE}"/>
    <hyperlink ref="M251" r:id="rId150" xr:uid="{BDC6AE43-4486-46E0-8B38-B043FCC6E58D}"/>
    <hyperlink ref="M250" r:id="rId151" xr:uid="{B6236FC4-A12E-4C6F-907A-3BE7E54232AE}"/>
    <hyperlink ref="M249" r:id="rId152" xr:uid="{B99B7A62-CC3E-46D7-B446-0206D2E4B672}"/>
    <hyperlink ref="M248" r:id="rId153" xr:uid="{EEF4D9D4-4841-45C0-ADF9-79933F6AF301}"/>
    <hyperlink ref="M247" r:id="rId154" xr:uid="{42B11DA2-B08E-4C2A-B21B-02247E21A3B0}"/>
    <hyperlink ref="M246" r:id="rId155" xr:uid="{3CB23F00-1D0E-48BD-B94F-35EFD76065E1}"/>
    <hyperlink ref="M245" r:id="rId156" xr:uid="{1E5515F0-306E-4AB8-8396-F2D2F3DBFE6F}"/>
    <hyperlink ref="M244" r:id="rId157" xr:uid="{4C23C58E-3355-449A-BCFB-AD4868630D9B}"/>
    <hyperlink ref="M243" r:id="rId158" xr:uid="{04846A37-E9DF-4365-A5DD-298C5E60FEDB}"/>
    <hyperlink ref="M242" r:id="rId159" xr:uid="{6E8527CD-A3F8-43E7-8593-66007A90DD02}"/>
    <hyperlink ref="M241" r:id="rId160" xr:uid="{5FFDB939-D02C-4613-8A07-954101ED0E87}"/>
    <hyperlink ref="M240" r:id="rId161" xr:uid="{6C0F1C0F-1051-4392-935C-FE50F5224202}"/>
    <hyperlink ref="M239" r:id="rId162" xr:uid="{46C74A13-222A-4A30-A1C4-ED0C36AF772A}"/>
    <hyperlink ref="M238" r:id="rId163" xr:uid="{C943AE88-3FA7-4967-87FA-86BE55C1F8FC}"/>
    <hyperlink ref="M237" r:id="rId164" xr:uid="{F64E9A5A-E8EB-4E64-A37C-4A01833E401B}"/>
    <hyperlink ref="M236" r:id="rId165" xr:uid="{C1049563-43D7-4F1B-84D6-DE152BAC11C0}"/>
    <hyperlink ref="M235" r:id="rId166" xr:uid="{BD631E7C-5744-4C90-A097-16A136C3ED5E}"/>
    <hyperlink ref="M234" r:id="rId167" xr:uid="{B4BC4F9E-903F-4F5E-B348-DEE45ED47ED3}"/>
    <hyperlink ref="M233" r:id="rId168" xr:uid="{E03727CD-0EB9-477B-AC48-CB52DC7B03D0}"/>
    <hyperlink ref="M232" r:id="rId169" xr:uid="{204B5AE4-2BE1-4062-B1A0-CCE455C3438D}"/>
    <hyperlink ref="M231" r:id="rId170" xr:uid="{D074ABC2-FDE2-4E4C-904C-4C97196B8D6B}"/>
    <hyperlink ref="M230" r:id="rId171" xr:uid="{2EE09B6C-2F9A-48AE-99FC-2101B17AFF91}"/>
    <hyperlink ref="M174" r:id="rId172" xr:uid="{043C4A28-1841-4234-A964-0893ECD85D75}"/>
    <hyperlink ref="M175" r:id="rId173" xr:uid="{0A7F9053-CB90-4ABE-9CD5-092F7B5CC9A6}"/>
    <hyperlink ref="M176" r:id="rId174" xr:uid="{F68A264A-C804-4E6E-91DB-05DE009E04BB}"/>
    <hyperlink ref="M177" r:id="rId175" xr:uid="{E008D823-EEEE-45FA-B021-BEB757462B19}"/>
    <hyperlink ref="M178" r:id="rId176" xr:uid="{D61E3F65-A7D0-45B0-AD9B-8F33B8BE8343}"/>
    <hyperlink ref="M179" r:id="rId177" xr:uid="{826AF5A3-9139-4B40-B48A-6E2AD0C7CE34}"/>
    <hyperlink ref="M180" r:id="rId178" xr:uid="{A2A17AF0-9802-489D-B108-0E48DF91EECF}"/>
    <hyperlink ref="M181" r:id="rId179" xr:uid="{17CBACA5-F765-418E-9DA8-F52D9953A8BC}"/>
    <hyperlink ref="M182" r:id="rId180" xr:uid="{31F98C08-5F64-4476-BD3D-1B7FB574AB9E}"/>
    <hyperlink ref="M183" r:id="rId181" xr:uid="{C7360C44-066E-4724-9346-18B161F4FF2C}"/>
    <hyperlink ref="M184" r:id="rId182" xr:uid="{0E77C2E2-6C82-4F61-B287-36C023399D63}"/>
    <hyperlink ref="M185" r:id="rId183" xr:uid="{1BEF32CC-2DAB-4B3F-B466-8F867C6B1E2F}"/>
    <hyperlink ref="M186" r:id="rId184" xr:uid="{A09CD59D-4255-4C77-AE54-771F9F252BD0}"/>
    <hyperlink ref="M187" r:id="rId185" xr:uid="{EBFD7B38-FFFF-4F94-9883-6B3ACD861357}"/>
    <hyperlink ref="M188" r:id="rId186" xr:uid="{A2926778-FC5F-4267-A511-979A23D241E8}"/>
    <hyperlink ref="M189" r:id="rId187" xr:uid="{AE798239-31AC-4256-83D1-927B154F0490}"/>
    <hyperlink ref="M190" r:id="rId188" xr:uid="{1F39A726-3245-4505-8828-BD6A37A897F1}"/>
    <hyperlink ref="M191" r:id="rId189" xr:uid="{E6709D3F-2A7C-4406-99E9-655C11DC6309}"/>
    <hyperlink ref="M173" r:id="rId190" xr:uid="{2894705F-9993-4EBF-8D95-8AACFA583003}"/>
    <hyperlink ref="M172" r:id="rId191" xr:uid="{F7A2E48A-81F1-41CF-A080-B449992B5373}"/>
    <hyperlink ref="M171" r:id="rId192" xr:uid="{63ACF84A-DCBD-4D7A-BB4E-115A250B0C51}"/>
    <hyperlink ref="M170" r:id="rId193" xr:uid="{229484FD-B7BD-4E3C-AB3B-93BE192273F5}"/>
    <hyperlink ref="M169" r:id="rId194" xr:uid="{4989C203-226C-4B32-8695-C04AC57A9187}"/>
    <hyperlink ref="M168" r:id="rId195" xr:uid="{66CAD230-C39E-4C46-9FAF-45ECAE1BDDB1}"/>
    <hyperlink ref="M167" r:id="rId196" xr:uid="{0BE255E8-FB1A-4465-AD0F-E46FCCD85FA8}"/>
    <hyperlink ref="M166" r:id="rId197" xr:uid="{A607681E-25CD-48ED-926F-F508AE40A8BE}"/>
    <hyperlink ref="M165" r:id="rId198" xr:uid="{012CEDF0-FEB5-4CEF-B05E-96FF9EA2021A}"/>
    <hyperlink ref="M164" r:id="rId199" xr:uid="{3CC19560-C364-4390-BEE7-278ECC3DD51D}"/>
    <hyperlink ref="M163" r:id="rId200" xr:uid="{DC3B61B6-8019-42BF-A748-A305C7A83744}"/>
    <hyperlink ref="M162" r:id="rId201" xr:uid="{7D2611C4-2C94-4EE6-9558-6730D2E36028}"/>
    <hyperlink ref="M161" r:id="rId202" xr:uid="{97D9CBB9-393E-41DB-88EF-02B86310E960}"/>
    <hyperlink ref="M160" r:id="rId203" xr:uid="{2990C30A-9949-49E0-9173-B5CC7153F784}"/>
    <hyperlink ref="M159" r:id="rId204" xr:uid="{5661EF77-DB01-4E7D-933C-94A02C783543}"/>
    <hyperlink ref="M158" r:id="rId205" xr:uid="{CF1D5D25-779C-4228-94E3-3FC6A595B8B4}"/>
    <hyperlink ref="M157" r:id="rId206" xr:uid="{83B5769F-1D8F-46BD-949E-42735670F4C2}"/>
    <hyperlink ref="M156" r:id="rId207" xr:uid="{49C37E9D-47F2-4AFE-B0E2-7C0571880DE1}"/>
    <hyperlink ref="M155" r:id="rId208" xr:uid="{76BDE370-C42C-4AD8-BE78-7E027465496C}"/>
    <hyperlink ref="M154" r:id="rId209" xr:uid="{202C11D2-D9B7-4B93-9298-76A08D2E8CE8}"/>
    <hyperlink ref="M153" r:id="rId210" xr:uid="{9850D918-7A94-4696-93E0-E43D49A66FBE}"/>
    <hyperlink ref="M152" r:id="rId211" xr:uid="{A7477988-1D54-4E76-ABF5-41BAA3675A35}"/>
    <hyperlink ref="M151" r:id="rId212" xr:uid="{76893BC3-87DA-4D2A-A4FF-1DDCD9091434}"/>
    <hyperlink ref="M150" r:id="rId213" xr:uid="{9A42884D-DDFA-4E9D-A1AD-82E6A4D6FC3B}"/>
    <hyperlink ref="M149" r:id="rId214" xr:uid="{D38B9E78-212A-446A-BA5B-07234E1FE953}"/>
    <hyperlink ref="M148" r:id="rId215" xr:uid="{F1626C8E-1457-4C55-8300-1D9CF1D8097E}"/>
    <hyperlink ref="M147" r:id="rId216" xr:uid="{430A1069-097E-4A30-BEAC-87036264F50E}"/>
    <hyperlink ref="M146" r:id="rId217" xr:uid="{28A0CA76-76C9-42B0-A4F7-D7ED9C7EAA62}"/>
    <hyperlink ref="M145" r:id="rId218" xr:uid="{D639CB9E-F9E4-42EE-AA45-21677225BD81}"/>
    <hyperlink ref="M144" r:id="rId219" xr:uid="{2D4C6B9A-17B9-463C-A3CA-7EFAFD871A86}"/>
    <hyperlink ref="M143" r:id="rId220" xr:uid="{3BA3C0C7-C0D6-4027-AF3B-E050AAD5020E}"/>
    <hyperlink ref="M142" r:id="rId221" xr:uid="{46C787DD-71F0-4282-8C6D-56D0BAD9A972}"/>
    <hyperlink ref="M141" r:id="rId222" xr:uid="{23C19CC0-0E02-4081-A686-741C924D8424}"/>
    <hyperlink ref="M140" r:id="rId223" xr:uid="{7D0CDD08-F358-4E6B-8DA1-1ADB4E9B7598}"/>
    <hyperlink ref="M139" r:id="rId224" xr:uid="{F5A43116-6A60-4BF0-A443-2FADC2FF1DAC}"/>
    <hyperlink ref="M138" r:id="rId225" xr:uid="{A7FE7423-696B-4C6B-8BAF-F10595E7E331}"/>
    <hyperlink ref="M137" r:id="rId226" xr:uid="{C704EB91-3E13-4CC4-8BF9-126885C18336}"/>
    <hyperlink ref="M136" r:id="rId227" xr:uid="{C51493FC-0A94-4DAE-9752-1DF4CA491D56}"/>
    <hyperlink ref="M135" r:id="rId228" xr:uid="{6B58F9F4-9495-4260-8D3A-AF9DEC25323F}"/>
  </hyperlinks>
  <pageMargins left="0.7" right="0.7" top="0.75" bottom="0.75" header="0.3" footer="0.3"/>
  <tableParts count="1">
    <tablePart r:id="rId22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80AD-4E72-4EA1-91BA-F81534DD482F}">
  <sheetPr>
    <tabColor theme="8" tint="0.39997558519241921"/>
  </sheetPr>
  <dimension ref="A2:N183"/>
  <sheetViews>
    <sheetView topLeftCell="A151" zoomScale="78" workbookViewId="0">
      <selection activeCell="B130" sqref="A130:B183"/>
    </sheetView>
  </sheetViews>
  <sheetFormatPr defaultRowHeight="14.4"/>
  <cols>
    <col min="1" max="1" width="21.44140625" bestFit="1" customWidth="1"/>
    <col min="2" max="2" width="18.21875" bestFit="1" customWidth="1"/>
    <col min="3" max="3" width="3.33203125" bestFit="1" customWidth="1"/>
    <col min="4" max="4" width="3.77734375" bestFit="1" customWidth="1"/>
    <col min="5" max="5" width="10.5546875" bestFit="1" customWidth="1"/>
    <col min="7" max="7" width="12.77734375" bestFit="1" customWidth="1"/>
    <col min="8" max="8" width="16.44140625" bestFit="1" customWidth="1"/>
    <col min="9" max="9" width="4" bestFit="1" customWidth="1"/>
    <col min="10" max="10" width="18.21875" bestFit="1" customWidth="1"/>
    <col min="11" max="11" width="22.77734375" customWidth="1"/>
    <col min="12" max="12" width="15.109375" bestFit="1" customWidth="1"/>
    <col min="14" max="14" width="14.6640625" bestFit="1" customWidth="1"/>
  </cols>
  <sheetData>
    <row r="2" spans="1:14">
      <c r="G2" s="29" t="s">
        <v>295</v>
      </c>
      <c r="J2" s="29" t="s">
        <v>296</v>
      </c>
      <c r="L2" s="29" t="s">
        <v>298</v>
      </c>
      <c r="N2" s="29" t="s">
        <v>299</v>
      </c>
    </row>
    <row r="3" spans="1:14">
      <c r="G3" s="30">
        <v>12.688032407407434</v>
      </c>
      <c r="H3" s="31">
        <f>GETPIVOTDATA("المدة",$G$2)</f>
        <v>12.688032407407434</v>
      </c>
      <c r="J3" s="39">
        <v>7.3575667655786354</v>
      </c>
      <c r="L3" s="39">
        <v>10</v>
      </c>
      <c r="N3" s="39">
        <v>2</v>
      </c>
    </row>
    <row r="4" spans="1:14">
      <c r="A4" s="34" t="s">
        <v>297</v>
      </c>
      <c r="B4" s="29" t="s">
        <v>296</v>
      </c>
      <c r="J4">
        <f>GETPIVOTDATA("تقييم من 10",$J$2)</f>
        <v>7.3575667655786354</v>
      </c>
      <c r="L4">
        <f>GETPIVOTDATA("تقييم من 10",$L$2)</f>
        <v>10</v>
      </c>
      <c r="N4">
        <f>GETPIVOTDATA("تقييم من 10",$N$2)</f>
        <v>2</v>
      </c>
    </row>
    <row r="5" spans="1:14">
      <c r="A5" s="35" t="s">
        <v>220</v>
      </c>
      <c r="B5" s="47">
        <v>7.5</v>
      </c>
    </row>
    <row r="6" spans="1:14">
      <c r="A6" s="36" t="s">
        <v>227</v>
      </c>
      <c r="B6" s="48">
        <v>7.25</v>
      </c>
    </row>
    <row r="7" spans="1:14">
      <c r="A7" s="36" t="s">
        <v>224</v>
      </c>
      <c r="B7" s="48">
        <v>6.625</v>
      </c>
    </row>
    <row r="8" spans="1:14">
      <c r="A8" s="36" t="s">
        <v>228</v>
      </c>
      <c r="B8" s="48">
        <v>7.75</v>
      </c>
      <c r="G8" s="34" t="s">
        <v>297</v>
      </c>
      <c r="H8" s="37" t="s">
        <v>295</v>
      </c>
    </row>
    <row r="9" spans="1:14">
      <c r="A9" s="36" t="s">
        <v>223</v>
      </c>
      <c r="B9" s="48">
        <v>8</v>
      </c>
      <c r="G9" s="35" t="s">
        <v>310</v>
      </c>
      <c r="H9" s="37">
        <v>0.34567129629629628</v>
      </c>
    </row>
    <row r="10" spans="1:14">
      <c r="A10" s="36" t="s">
        <v>226</v>
      </c>
      <c r="B10" s="48">
        <v>7</v>
      </c>
      <c r="G10" s="36" t="s">
        <v>312</v>
      </c>
      <c r="H10" s="38">
        <v>0.6991087962962963</v>
      </c>
    </row>
    <row r="11" spans="1:14">
      <c r="A11" s="36" t="s">
        <v>229</v>
      </c>
      <c r="B11" s="48">
        <v>7</v>
      </c>
      <c r="G11" s="36" t="s">
        <v>309</v>
      </c>
      <c r="H11" s="38">
        <v>0.34765046296296293</v>
      </c>
    </row>
    <row r="12" spans="1:14">
      <c r="A12" s="36" t="s">
        <v>225</v>
      </c>
      <c r="B12" s="48">
        <v>6.75</v>
      </c>
      <c r="G12" s="36" t="s">
        <v>304</v>
      </c>
      <c r="H12" s="38">
        <v>1.0168171296296296</v>
      </c>
    </row>
    <row r="13" spans="1:14">
      <c r="A13" s="36" t="s">
        <v>221</v>
      </c>
      <c r="B13" s="48">
        <v>7.25</v>
      </c>
      <c r="G13" s="36" t="s">
        <v>303</v>
      </c>
      <c r="H13" s="38">
        <v>0.69049768518518517</v>
      </c>
    </row>
    <row r="14" spans="1:14">
      <c r="A14" s="36" t="s">
        <v>283</v>
      </c>
      <c r="B14" s="48">
        <v>5.333333333333333</v>
      </c>
      <c r="G14" s="36" t="s">
        <v>302</v>
      </c>
      <c r="H14" s="38">
        <v>2.7620949074074059</v>
      </c>
    </row>
    <row r="15" spans="1:14">
      <c r="A15" s="36" t="s">
        <v>291</v>
      </c>
      <c r="B15" s="48">
        <v>7.75</v>
      </c>
      <c r="G15" s="36" t="s">
        <v>306</v>
      </c>
      <c r="H15" s="38">
        <v>0.63031249999999994</v>
      </c>
    </row>
    <row r="16" spans="1:14">
      <c r="A16" s="36" t="s">
        <v>111</v>
      </c>
      <c r="B16" s="48">
        <v>6.9795918367346941</v>
      </c>
      <c r="G16" s="36" t="s">
        <v>308</v>
      </c>
      <c r="H16" s="38">
        <v>0.37343749999999998</v>
      </c>
    </row>
    <row r="17" spans="1:11">
      <c r="A17" s="36" t="s">
        <v>156</v>
      </c>
      <c r="B17" s="48">
        <v>7.333333333333333</v>
      </c>
      <c r="G17" s="36" t="s">
        <v>311</v>
      </c>
      <c r="H17" s="38">
        <v>0.31434027777777768</v>
      </c>
    </row>
    <row r="18" spans="1:11">
      <c r="A18" s="36" t="s">
        <v>125</v>
      </c>
      <c r="B18" s="48">
        <v>6.5</v>
      </c>
      <c r="G18" s="36" t="s">
        <v>305</v>
      </c>
      <c r="H18" s="38">
        <v>0.87743055555555594</v>
      </c>
    </row>
    <row r="19" spans="1:11">
      <c r="A19" s="36" t="s">
        <v>211</v>
      </c>
      <c r="B19" s="48">
        <v>6.75</v>
      </c>
      <c r="G19" s="36" t="s">
        <v>301</v>
      </c>
      <c r="H19" s="38">
        <v>3.1553472222222219</v>
      </c>
    </row>
    <row r="20" spans="1:11">
      <c r="A20" s="36" t="s">
        <v>170</v>
      </c>
      <c r="B20" s="48">
        <v>7.4090909090909092</v>
      </c>
      <c r="G20" s="36" t="s">
        <v>307</v>
      </c>
      <c r="H20" s="38">
        <v>1.1527777777777779E-2</v>
      </c>
    </row>
    <row r="21" spans="1:11">
      <c r="A21" s="36" t="s">
        <v>208</v>
      </c>
      <c r="B21" s="48">
        <v>6.25</v>
      </c>
      <c r="G21" s="42" t="s">
        <v>313</v>
      </c>
      <c r="H21" s="43">
        <v>1.4637962962962978</v>
      </c>
    </row>
    <row r="22" spans="1:11">
      <c r="A22" s="36" t="s">
        <v>146</v>
      </c>
      <c r="B22" s="48">
        <v>6.666666666666667</v>
      </c>
    </row>
    <row r="23" spans="1:11">
      <c r="A23" s="36" t="s">
        <v>288</v>
      </c>
      <c r="B23" s="48">
        <v>7.5384615384615383</v>
      </c>
    </row>
    <row r="24" spans="1:11">
      <c r="A24" s="36" t="s">
        <v>282</v>
      </c>
      <c r="B24" s="48">
        <v>7.2352941176470589</v>
      </c>
      <c r="G24" s="34" t="s">
        <v>297</v>
      </c>
      <c r="H24" s="29" t="s">
        <v>296</v>
      </c>
    </row>
    <row r="25" spans="1:11">
      <c r="A25" s="36" t="s">
        <v>149</v>
      </c>
      <c r="B25" s="48">
        <v>7.5714285714285712</v>
      </c>
      <c r="G25" s="35" t="s">
        <v>310</v>
      </c>
      <c r="H25" s="40">
        <v>7.7692307692307692</v>
      </c>
      <c r="J25" s="35" t="str">
        <f t="shared" ref="J25:J37" si="0">G25</f>
        <v>الباحة</v>
      </c>
      <c r="K25" s="40">
        <f>GETPIVOTDATA("تقييم من 10",$G$24,"المنطقة","الباحة")</f>
        <v>7.7692307692307692</v>
      </c>
    </row>
    <row r="26" spans="1:11">
      <c r="A26" s="36" t="s">
        <v>128</v>
      </c>
      <c r="B26" s="48">
        <v>7.76</v>
      </c>
      <c r="G26" s="36" t="s">
        <v>312</v>
      </c>
      <c r="H26" s="41">
        <v>7.5882352941176467</v>
      </c>
      <c r="J26" s="36" t="str">
        <f t="shared" si="0"/>
        <v>الجوف</v>
      </c>
      <c r="K26" s="41">
        <f>GETPIVOTDATA("تقييم من 10",$G$24,"المنطقة","الجوف")</f>
        <v>7.5882352941176467</v>
      </c>
    </row>
    <row r="27" spans="1:11">
      <c r="A27" s="36" t="s">
        <v>207</v>
      </c>
      <c r="B27" s="48">
        <v>8.1052631578947363</v>
      </c>
      <c r="G27" s="36" t="s">
        <v>309</v>
      </c>
      <c r="H27" s="41">
        <v>7.3125</v>
      </c>
      <c r="J27" s="36" t="str">
        <f t="shared" si="0"/>
        <v>الحائل</v>
      </c>
      <c r="K27" s="41">
        <f>GETPIVOTDATA("تقييم من 10",$G$24,"المنطقة","الحائل")</f>
        <v>7.3125</v>
      </c>
    </row>
    <row r="28" spans="1:11">
      <c r="A28" s="36" t="s">
        <v>121</v>
      </c>
      <c r="B28" s="48">
        <v>7.1363636363636367</v>
      </c>
      <c r="G28" s="36" t="s">
        <v>304</v>
      </c>
      <c r="H28" s="41">
        <v>7.8245614035087723</v>
      </c>
      <c r="J28" s="36" t="str">
        <f t="shared" si="0"/>
        <v>القصيم</v>
      </c>
      <c r="K28" s="41">
        <f>GETPIVOTDATA("تقييم من 10",$G$24,"المنطقة","القصيم")</f>
        <v>7.8245614035087723</v>
      </c>
    </row>
    <row r="29" spans="1:11">
      <c r="A29" s="36" t="s">
        <v>214</v>
      </c>
      <c r="B29" s="48">
        <v>7.25</v>
      </c>
      <c r="G29" s="36" t="s">
        <v>303</v>
      </c>
      <c r="H29" s="41">
        <v>7.4</v>
      </c>
      <c r="J29" s="36" t="str">
        <f t="shared" si="0"/>
        <v>المدينة المنورة</v>
      </c>
      <c r="K29" s="41">
        <f>GETPIVOTDATA("تقييم من 10",$G$24,"المنطقة","المدينة المنورة")</f>
        <v>7.4</v>
      </c>
    </row>
    <row r="30" spans="1:11">
      <c r="A30" s="36" t="s">
        <v>213</v>
      </c>
      <c r="B30" s="48">
        <v>7.4285714285714288</v>
      </c>
      <c r="G30" s="36" t="s">
        <v>302</v>
      </c>
      <c r="H30" s="41">
        <v>7.0650406504065044</v>
      </c>
      <c r="J30" s="36" t="str">
        <f t="shared" si="0"/>
        <v>المنطقة الشرقية</v>
      </c>
      <c r="K30" s="41">
        <f>GETPIVOTDATA("تقييم من 10",$G$24,"المنطقة","المنطقة الشرقية")</f>
        <v>7.0650406504065044</v>
      </c>
    </row>
    <row r="31" spans="1:11">
      <c r="A31" s="36" t="s">
        <v>286</v>
      </c>
      <c r="B31" s="48">
        <v>8.25</v>
      </c>
      <c r="G31" s="36" t="s">
        <v>306</v>
      </c>
      <c r="H31" s="41">
        <v>7.5294117647058822</v>
      </c>
      <c r="J31" s="36" t="str">
        <f t="shared" si="0"/>
        <v>تبوك</v>
      </c>
      <c r="K31" s="41">
        <f>GETPIVOTDATA("تقييم من 10",$G$24,"المنطقة","تبوك")</f>
        <v>7.5294117647058822</v>
      </c>
    </row>
    <row r="32" spans="1:11">
      <c r="A32" s="36" t="s">
        <v>287</v>
      </c>
      <c r="B32" s="48">
        <v>7.4210526315789478</v>
      </c>
      <c r="G32" s="36" t="s">
        <v>308</v>
      </c>
      <c r="H32" s="41">
        <v>7.625</v>
      </c>
      <c r="J32" s="45" t="str">
        <f t="shared" si="0"/>
        <v>جيزان</v>
      </c>
      <c r="K32" s="41">
        <f>GETPIVOTDATA("تقييم من 10",$G$24,"المنطقة","جيزان")</f>
        <v>7.625</v>
      </c>
    </row>
    <row r="33" spans="1:14">
      <c r="A33" s="36" t="s">
        <v>210</v>
      </c>
      <c r="B33" s="48">
        <v>9</v>
      </c>
      <c r="G33" s="36" t="s">
        <v>311</v>
      </c>
      <c r="H33" s="41">
        <v>7.3</v>
      </c>
      <c r="J33" s="36" t="str">
        <f t="shared" si="0"/>
        <v>عرعر</v>
      </c>
      <c r="K33" s="41">
        <f>GETPIVOTDATA("تقييم من 10",$G$24,"المنطقة","عرعر")</f>
        <v>7.3</v>
      </c>
    </row>
    <row r="34" spans="1:14">
      <c r="A34" s="36" t="s">
        <v>209</v>
      </c>
      <c r="B34" s="48">
        <v>7.3888888888888893</v>
      </c>
      <c r="G34" s="36" t="s">
        <v>305</v>
      </c>
      <c r="H34" s="41">
        <v>7.2068965517241379</v>
      </c>
      <c r="J34" s="36" t="str">
        <f t="shared" si="0"/>
        <v>عسير</v>
      </c>
      <c r="K34" s="41">
        <f>GETPIVOTDATA("تقييم من 10",$G$24,"المنطقة","عسير")</f>
        <v>7.2068965517241379</v>
      </c>
    </row>
    <row r="35" spans="1:14">
      <c r="A35" s="36" t="s">
        <v>290</v>
      </c>
      <c r="B35" s="48">
        <v>7.7272727272727275</v>
      </c>
      <c r="G35" s="36" t="s">
        <v>301</v>
      </c>
      <c r="H35" s="41">
        <v>7.1990291262135919</v>
      </c>
      <c r="J35" s="36" t="str">
        <f t="shared" si="0"/>
        <v>منطقة الرياض</v>
      </c>
      <c r="K35" s="41">
        <f>GETPIVOTDATA("تقييم من 10",$G$24,"المنطقة","منطقة الرياض")</f>
        <v>7.1990291262135919</v>
      </c>
    </row>
    <row r="36" spans="1:14">
      <c r="A36" s="36" t="s">
        <v>193</v>
      </c>
      <c r="B36" s="48">
        <v>7.6875</v>
      </c>
      <c r="G36" s="36" t="s">
        <v>307</v>
      </c>
      <c r="H36" s="41">
        <v>7.333333333333333</v>
      </c>
      <c r="J36" s="36" t="str">
        <f t="shared" si="0"/>
        <v>نجران</v>
      </c>
      <c r="K36" s="41" t="e">
        <f>GETPIVOTDATA("تقييم من 10",$G$24,"المنطقة","منطقة مكة المكرمة")</f>
        <v>#REF!</v>
      </c>
    </row>
    <row r="37" spans="1:14">
      <c r="A37" s="36" t="s">
        <v>285</v>
      </c>
      <c r="B37" s="48">
        <v>6.75</v>
      </c>
      <c r="G37" s="42" t="s">
        <v>313</v>
      </c>
      <c r="H37" s="44">
        <v>7.5888888888888886</v>
      </c>
      <c r="J37" s="42" t="str">
        <f t="shared" si="0"/>
        <v>مكة المكرمة</v>
      </c>
      <c r="K37" s="44">
        <f>GETPIVOTDATA("تقييم من 10",$G$24,"المنطقة","نجران")</f>
        <v>7.333333333333333</v>
      </c>
    </row>
    <row r="38" spans="1:14">
      <c r="A38" s="36" t="s">
        <v>204</v>
      </c>
      <c r="B38" s="48">
        <v>7.4347826086956523</v>
      </c>
    </row>
    <row r="39" spans="1:14">
      <c r="A39" s="36" t="s">
        <v>159</v>
      </c>
      <c r="B39" s="48">
        <v>7.583333333333333</v>
      </c>
    </row>
    <row r="40" spans="1:14">
      <c r="A40" s="36" t="s">
        <v>284</v>
      </c>
      <c r="B40" s="48">
        <v>7.75</v>
      </c>
    </row>
    <row r="41" spans="1:14">
      <c r="A41" s="36" t="s">
        <v>212</v>
      </c>
      <c r="B41" s="48">
        <v>7.625</v>
      </c>
      <c r="G41" s="34" t="s">
        <v>314</v>
      </c>
      <c r="H41" s="34" t="s">
        <v>315</v>
      </c>
      <c r="I41" s="33"/>
    </row>
    <row r="42" spans="1:14">
      <c r="A42" s="36" t="s">
        <v>222</v>
      </c>
      <c r="B42" s="48">
        <v>7.7692307692307692</v>
      </c>
      <c r="G42" s="34" t="s">
        <v>297</v>
      </c>
      <c r="H42" s="32" t="s">
        <v>10</v>
      </c>
      <c r="I42" s="46" t="s">
        <v>24</v>
      </c>
      <c r="M42" s="56" t="s">
        <v>10</v>
      </c>
      <c r="N42" s="56" t="s">
        <v>24</v>
      </c>
    </row>
    <row r="43" spans="1:14">
      <c r="A43" s="36" t="s">
        <v>217</v>
      </c>
      <c r="B43" s="48">
        <v>6.5</v>
      </c>
      <c r="G43" s="35" t="s">
        <v>310</v>
      </c>
      <c r="H43" s="50">
        <v>12</v>
      </c>
      <c r="I43" s="53">
        <v>20</v>
      </c>
      <c r="L43" t="str">
        <f t="shared" ref="L43:L55" si="1">G43</f>
        <v>الباحة</v>
      </c>
      <c r="M43">
        <f>GETPIVOTDATA(" حل المشكلة ",$G$41,"المنطقة","الباحة"," حل المشكلة ","لا")</f>
        <v>12</v>
      </c>
      <c r="N43">
        <f>GETPIVOTDATA(" حل المشكلة ",$G$41,"المنطقة","الباحة"," حل المشكلة ","نعم")</f>
        <v>20</v>
      </c>
    </row>
    <row r="44" spans="1:14">
      <c r="A44" s="36" t="s">
        <v>289</v>
      </c>
      <c r="B44" s="48">
        <v>7.4285714285714288</v>
      </c>
      <c r="G44" s="36" t="s">
        <v>312</v>
      </c>
      <c r="H44" s="51">
        <v>8</v>
      </c>
      <c r="I44" s="54">
        <v>60</v>
      </c>
      <c r="L44" t="str">
        <f t="shared" si="1"/>
        <v>الجوف</v>
      </c>
      <c r="M44">
        <f>GETPIVOTDATA(" حل المشكلة ",$G$41,"المنطقة","الجوف"," حل المشكلة ","لا")</f>
        <v>8</v>
      </c>
      <c r="N44">
        <f>GETPIVOTDATA(" حل المشكلة ",$G$41,"المنطقة","الجوف"," حل المشكلة ","نعم")</f>
        <v>60</v>
      </c>
    </row>
    <row r="45" spans="1:14">
      <c r="A45" s="36" t="s">
        <v>118</v>
      </c>
      <c r="B45" s="48">
        <v>6.8</v>
      </c>
      <c r="G45" s="36" t="s">
        <v>309</v>
      </c>
      <c r="H45" s="51">
        <v>9</v>
      </c>
      <c r="I45" s="54">
        <v>27</v>
      </c>
      <c r="L45" t="str">
        <f t="shared" si="1"/>
        <v>الحائل</v>
      </c>
      <c r="M45">
        <f>GETPIVOTDATA(" حل المشكلة ",$G$41,"المنطقة","الحائل"," حل المشكلة ","لا")</f>
        <v>9</v>
      </c>
      <c r="N45">
        <f>GETPIVOTDATA(" حل المشكلة ",$G$41,"المنطقة","الحائل"," حل المشكلة ","نعم")</f>
        <v>27</v>
      </c>
    </row>
    <row r="46" spans="1:14">
      <c r="A46" s="36" t="s">
        <v>281</v>
      </c>
      <c r="B46" s="48">
        <v>7.3</v>
      </c>
      <c r="G46" s="36" t="s">
        <v>304</v>
      </c>
      <c r="H46" s="51">
        <v>28</v>
      </c>
      <c r="I46" s="54">
        <v>83</v>
      </c>
      <c r="L46" t="str">
        <f t="shared" si="1"/>
        <v>القصيم</v>
      </c>
      <c r="M46">
        <f>GETPIVOTDATA(" حل المشكلة ",$G$41,"المنطقة","القصيم"," حل المشكلة ","لا")</f>
        <v>28</v>
      </c>
      <c r="N46">
        <f>GETPIVOTDATA(" حل المشكلة ",$G$41,"المنطقة","القصيم"," حل المشكلة ","نعم")</f>
        <v>83</v>
      </c>
    </row>
    <row r="47" spans="1:14">
      <c r="A47" s="36" t="s">
        <v>218</v>
      </c>
      <c r="B47" s="48">
        <v>7.4444444444444446</v>
      </c>
      <c r="G47" s="36" t="s">
        <v>303</v>
      </c>
      <c r="H47" s="51">
        <v>5</v>
      </c>
      <c r="I47" s="54">
        <v>63</v>
      </c>
      <c r="L47" t="str">
        <f t="shared" si="1"/>
        <v>المدينة المنورة</v>
      </c>
      <c r="M47">
        <f>GETPIVOTDATA(" حل المشكلة ",$G$41,"المنطقة","المدينة المنورة"," حل المشكلة ","لا")</f>
        <v>5</v>
      </c>
      <c r="N47">
        <f>GETPIVOTDATA(" حل المشكلة ",$G$41,"المنطقة","المدينة المنورة"," حل المشكلة ","نعم")</f>
        <v>63</v>
      </c>
    </row>
    <row r="48" spans="1:14">
      <c r="A48" s="36" t="s">
        <v>219</v>
      </c>
      <c r="B48" s="48">
        <v>8.75</v>
      </c>
      <c r="G48" s="36" t="s">
        <v>302</v>
      </c>
      <c r="H48" s="51">
        <v>56</v>
      </c>
      <c r="I48" s="54">
        <v>176</v>
      </c>
      <c r="L48" t="str">
        <f t="shared" si="1"/>
        <v>المنطقة الشرقية</v>
      </c>
      <c r="M48">
        <f>GETPIVOTDATA(" حل المشكلة ",$G$41,"المنطقة","المنطقة الشرقية"," حل المشكلة ","لا")</f>
        <v>56</v>
      </c>
      <c r="N48">
        <f>GETPIVOTDATA(" حل المشكلة ",$G$41,"المنطقة","المنطقة الشرقية"," حل المشكلة ","نعم")</f>
        <v>176</v>
      </c>
    </row>
    <row r="49" spans="1:14">
      <c r="A49" s="36" t="s">
        <v>215</v>
      </c>
      <c r="B49" s="48">
        <v>7.5</v>
      </c>
      <c r="G49" s="36" t="s">
        <v>306</v>
      </c>
      <c r="H49" s="51">
        <v>9</v>
      </c>
      <c r="I49" s="54">
        <v>61</v>
      </c>
      <c r="L49" t="str">
        <f t="shared" si="1"/>
        <v>تبوك</v>
      </c>
      <c r="M49">
        <f>GETPIVOTDATA(" حل المشكلة ",$G$41,"المنطقة","تبوك"," حل المشكلة ","لا")</f>
        <v>9</v>
      </c>
      <c r="N49">
        <f>GETPIVOTDATA(" حل المشكلة ",$G$41,"المنطقة","تبوك"," حل المشكلة ","نعم")</f>
        <v>61</v>
      </c>
    </row>
    <row r="50" spans="1:14">
      <c r="A50" s="36" t="s">
        <v>216</v>
      </c>
      <c r="B50" s="48">
        <v>7.333333333333333</v>
      </c>
      <c r="G50" s="36" t="s">
        <v>308</v>
      </c>
      <c r="H50" s="51">
        <v>14</v>
      </c>
      <c r="I50" s="54">
        <v>28</v>
      </c>
      <c r="L50" t="str">
        <f t="shared" si="1"/>
        <v>جيزان</v>
      </c>
      <c r="M50">
        <f>GETPIVOTDATA(" حل المشكلة ",$G$41,"المنطقة","جيزان"," حل المشكلة ","لا")</f>
        <v>14</v>
      </c>
      <c r="N50">
        <f>GETPIVOTDATA(" حل المشكلة ",$G$41,"المنطقة","جيزان"," حل المشكلة ","نعم")</f>
        <v>28</v>
      </c>
    </row>
    <row r="51" spans="1:14">
      <c r="A51" s="36" t="s">
        <v>133</v>
      </c>
      <c r="B51" s="48">
        <v>7.6315789473684212</v>
      </c>
      <c r="G51" s="36" t="s">
        <v>311</v>
      </c>
      <c r="H51" s="51">
        <v>4</v>
      </c>
      <c r="I51" s="54">
        <v>25</v>
      </c>
      <c r="L51" t="str">
        <f t="shared" si="1"/>
        <v>عرعر</v>
      </c>
      <c r="M51">
        <f>GETPIVOTDATA(" حل المشكلة ",$G$41,"المنطقة","عرعر"," حل المشكلة ","لا")</f>
        <v>4</v>
      </c>
      <c r="N51">
        <f>GETPIVOTDATA(" حل المشكلة ",$G$41,"المنطقة","عرعر"," حل المشكلة ","نعم")</f>
        <v>25</v>
      </c>
    </row>
    <row r="52" spans="1:14">
      <c r="A52" s="36" t="s">
        <v>333</v>
      </c>
      <c r="B52" s="48">
        <v>7.615384615384615</v>
      </c>
      <c r="G52" s="36" t="s">
        <v>305</v>
      </c>
      <c r="H52" s="51">
        <v>14</v>
      </c>
      <c r="I52" s="54">
        <v>33</v>
      </c>
      <c r="L52" t="str">
        <f t="shared" si="1"/>
        <v>عسير</v>
      </c>
      <c r="M52">
        <f>GETPIVOTDATA(" حل المشكلة ",$G$41,"المنطقة","عسير"," حل المشكلة ","لا")</f>
        <v>14</v>
      </c>
      <c r="N52">
        <f>GETPIVOTDATA(" حل المشكلة ",$G$41,"المنطقة","عسير"," حل المشكلة ","نعم")</f>
        <v>33</v>
      </c>
    </row>
    <row r="53" spans="1:14">
      <c r="A53" s="36" t="s">
        <v>340</v>
      </c>
      <c r="B53" s="48">
        <v>8</v>
      </c>
      <c r="G53" s="36" t="s">
        <v>301</v>
      </c>
      <c r="H53" s="51">
        <v>83</v>
      </c>
      <c r="I53" s="54">
        <v>238</v>
      </c>
      <c r="L53" t="str">
        <f t="shared" si="1"/>
        <v>منطقة الرياض</v>
      </c>
      <c r="M53">
        <f>GETPIVOTDATA(" حل المشكلة ",$G$41,"المنطقة","منطقة الرياض"," حل المشكلة ","لا")</f>
        <v>83</v>
      </c>
      <c r="N53">
        <f>GETPIVOTDATA(" حل المشكلة ",$G$41,"المنطقة","منطقة الرياض"," حل المشكلة ","نعم")</f>
        <v>238</v>
      </c>
    </row>
    <row r="54" spans="1:14">
      <c r="A54" s="36" t="s">
        <v>341</v>
      </c>
      <c r="B54" s="48">
        <v>7.5</v>
      </c>
      <c r="G54" s="36" t="s">
        <v>307</v>
      </c>
      <c r="H54" s="51">
        <v>3</v>
      </c>
      <c r="I54" s="54"/>
      <c r="L54" t="str">
        <f t="shared" si="1"/>
        <v>نجران</v>
      </c>
      <c r="M54">
        <f>GETPIVOTDATA(" حل المشكلة ",$G$41,"المنطقة","نجران"," حل المشكلة ","لا")</f>
        <v>3</v>
      </c>
      <c r="N54">
        <f>GETPIVOTDATA(" حل المشكلة ",$G$41,"المنطقة","نجران"," حل المشكلة ","نعم")</f>
        <v>0</v>
      </c>
    </row>
    <row r="55" spans="1:14">
      <c r="A55" s="36" t="s">
        <v>346</v>
      </c>
      <c r="B55" s="48">
        <v>7.5</v>
      </c>
      <c r="G55" s="42" t="s">
        <v>313</v>
      </c>
      <c r="H55" s="52">
        <v>31</v>
      </c>
      <c r="I55" s="55">
        <v>129</v>
      </c>
      <c r="L55" t="str">
        <f t="shared" si="1"/>
        <v>مكة المكرمة</v>
      </c>
      <c r="M55">
        <f>GETPIVOTDATA(" حل المشكلة ",$G$41,"المنطقة","مكة المكرمة"," حل المشكلة ","لا")</f>
        <v>31</v>
      </c>
      <c r="N55">
        <f>GETPIVOTDATA(" حل المشكلة ",$G$41,"المنطقة","مكة المكرمة"," حل المشكلة ","نعم")</f>
        <v>129</v>
      </c>
    </row>
    <row r="56" spans="1:14">
      <c r="A56" s="36" t="s">
        <v>348</v>
      </c>
      <c r="B56" s="48">
        <v>7.1111111111111107</v>
      </c>
    </row>
    <row r="57" spans="1:14">
      <c r="A57" s="42" t="s">
        <v>350</v>
      </c>
      <c r="B57" s="49">
        <v>8.3333333333333339</v>
      </c>
    </row>
    <row r="61" spans="1:14">
      <c r="G61" s="34" t="s">
        <v>297</v>
      </c>
      <c r="H61" s="29" t="s">
        <v>314</v>
      </c>
    </row>
    <row r="62" spans="1:14">
      <c r="G62" s="35" t="s">
        <v>10</v>
      </c>
      <c r="H62" s="47">
        <v>276</v>
      </c>
    </row>
    <row r="63" spans="1:14">
      <c r="G63" s="42" t="s">
        <v>24</v>
      </c>
      <c r="H63" s="49">
        <v>943</v>
      </c>
    </row>
    <row r="67" spans="7:11">
      <c r="G67" s="34" t="s">
        <v>297</v>
      </c>
      <c r="H67" s="29" t="s">
        <v>296</v>
      </c>
    </row>
    <row r="68" spans="7:11">
      <c r="G68" s="35" t="s">
        <v>210</v>
      </c>
      <c r="H68" s="47">
        <v>9</v>
      </c>
    </row>
    <row r="69" spans="7:11">
      <c r="G69" s="36" t="s">
        <v>219</v>
      </c>
      <c r="H69" s="48">
        <v>8.75</v>
      </c>
    </row>
    <row r="70" spans="7:11">
      <c r="G70" s="36" t="s">
        <v>350</v>
      </c>
      <c r="H70" s="48">
        <v>8.3333333333333339</v>
      </c>
    </row>
    <row r="71" spans="7:11">
      <c r="G71" s="36" t="s">
        <v>286</v>
      </c>
      <c r="H71" s="48">
        <v>8.25</v>
      </c>
    </row>
    <row r="72" spans="7:11">
      <c r="G72" s="36" t="s">
        <v>207</v>
      </c>
      <c r="H72" s="48">
        <v>8.1052631578947363</v>
      </c>
    </row>
    <row r="73" spans="7:11">
      <c r="G73" s="36" t="s">
        <v>340</v>
      </c>
      <c r="H73" s="48">
        <v>8</v>
      </c>
      <c r="J73" s="35" t="s">
        <v>210</v>
      </c>
      <c r="K73" s="47">
        <v>9</v>
      </c>
    </row>
    <row r="74" spans="7:11">
      <c r="G74" s="36" t="s">
        <v>223</v>
      </c>
      <c r="H74" s="48">
        <v>8</v>
      </c>
      <c r="J74" s="36" t="s">
        <v>219</v>
      </c>
      <c r="K74" s="48">
        <v>8.75</v>
      </c>
    </row>
    <row r="75" spans="7:11">
      <c r="G75" s="36" t="s">
        <v>222</v>
      </c>
      <c r="H75" s="48">
        <v>7.7692307692307692</v>
      </c>
      <c r="J75" s="36" t="s">
        <v>286</v>
      </c>
      <c r="K75" s="48">
        <v>8.25</v>
      </c>
    </row>
    <row r="76" spans="7:11">
      <c r="G76" s="36" t="s">
        <v>128</v>
      </c>
      <c r="H76" s="48">
        <v>7.76</v>
      </c>
      <c r="J76" s="36" t="s">
        <v>212</v>
      </c>
      <c r="K76" s="48">
        <v>7.9285714285714288</v>
      </c>
    </row>
    <row r="77" spans="7:11">
      <c r="G77" s="36" t="s">
        <v>284</v>
      </c>
      <c r="H77" s="48">
        <v>7.75</v>
      </c>
      <c r="J77" s="36" t="s">
        <v>207</v>
      </c>
      <c r="K77" s="48">
        <v>7.8888888888888893</v>
      </c>
    </row>
    <row r="78" spans="7:11">
      <c r="G78" s="36" t="s">
        <v>291</v>
      </c>
      <c r="H78" s="48">
        <v>7.75</v>
      </c>
      <c r="J78" s="36" t="s">
        <v>223</v>
      </c>
      <c r="K78" s="48">
        <v>7.666666666666667</v>
      </c>
    </row>
    <row r="79" spans="7:11">
      <c r="G79" s="36" t="s">
        <v>228</v>
      </c>
      <c r="H79" s="48">
        <v>7.75</v>
      </c>
      <c r="J79" s="36" t="s">
        <v>149</v>
      </c>
      <c r="K79" s="48">
        <v>7.6</v>
      </c>
    </row>
    <row r="80" spans="7:11">
      <c r="G80" s="36" t="s">
        <v>290</v>
      </c>
      <c r="H80" s="48">
        <v>7.7272727272727275</v>
      </c>
      <c r="J80" s="36" t="s">
        <v>170</v>
      </c>
      <c r="K80" s="48">
        <v>7.6</v>
      </c>
    </row>
    <row r="81" spans="7:11">
      <c r="G81" s="36" t="s">
        <v>193</v>
      </c>
      <c r="H81" s="48">
        <v>7.6875</v>
      </c>
      <c r="J81" s="36" t="s">
        <v>128</v>
      </c>
      <c r="K81" s="48">
        <v>7.416666666666667</v>
      </c>
    </row>
    <row r="82" spans="7:11">
      <c r="G82" s="36" t="s">
        <v>133</v>
      </c>
      <c r="H82" s="48">
        <v>7.6315789473684212</v>
      </c>
      <c r="J82" s="36" t="s">
        <v>291</v>
      </c>
      <c r="K82" s="48">
        <v>7.333333333333333</v>
      </c>
    </row>
    <row r="83" spans="7:11">
      <c r="G83" s="36" t="s">
        <v>212</v>
      </c>
      <c r="H83" s="48">
        <v>7.625</v>
      </c>
    </row>
    <row r="84" spans="7:11">
      <c r="G84" s="36" t="s">
        <v>333</v>
      </c>
      <c r="H84" s="48">
        <v>7.615384615384615</v>
      </c>
    </row>
    <row r="85" spans="7:11">
      <c r="G85" s="36" t="s">
        <v>159</v>
      </c>
      <c r="H85" s="48">
        <v>7.583333333333333</v>
      </c>
    </row>
    <row r="86" spans="7:11">
      <c r="G86" s="36" t="s">
        <v>149</v>
      </c>
      <c r="H86" s="48">
        <v>7.5714285714285712</v>
      </c>
    </row>
    <row r="87" spans="7:11">
      <c r="G87" s="36" t="s">
        <v>288</v>
      </c>
      <c r="H87" s="48">
        <v>7.5384615384615383</v>
      </c>
    </row>
    <row r="88" spans="7:11">
      <c r="G88" s="36" t="s">
        <v>220</v>
      </c>
      <c r="H88" s="48">
        <v>7.5</v>
      </c>
    </row>
    <row r="89" spans="7:11">
      <c r="G89" s="36" t="s">
        <v>215</v>
      </c>
      <c r="H89" s="48">
        <v>7.5</v>
      </c>
      <c r="K89" s="56"/>
    </row>
    <row r="90" spans="7:11">
      <c r="G90" s="36" t="s">
        <v>341</v>
      </c>
      <c r="H90" s="48">
        <v>7.5</v>
      </c>
    </row>
    <row r="91" spans="7:11">
      <c r="G91" s="36" t="s">
        <v>346</v>
      </c>
      <c r="H91" s="48">
        <v>7.5</v>
      </c>
    </row>
    <row r="92" spans="7:11">
      <c r="G92" s="36" t="s">
        <v>218</v>
      </c>
      <c r="H92" s="48">
        <v>7.4444444444444446</v>
      </c>
    </row>
    <row r="93" spans="7:11">
      <c r="G93" s="36" t="s">
        <v>204</v>
      </c>
      <c r="H93" s="48">
        <v>7.4347826086956523</v>
      </c>
    </row>
    <row r="94" spans="7:11">
      <c r="G94" s="36" t="s">
        <v>213</v>
      </c>
      <c r="H94" s="48">
        <v>7.4285714285714288</v>
      </c>
    </row>
    <row r="95" spans="7:11">
      <c r="G95" s="36" t="s">
        <v>289</v>
      </c>
      <c r="H95" s="48">
        <v>7.4285714285714288</v>
      </c>
      <c r="K95" s="56"/>
    </row>
    <row r="96" spans="7:11">
      <c r="G96" s="36" t="s">
        <v>287</v>
      </c>
      <c r="H96" s="48">
        <v>7.4210526315789478</v>
      </c>
    </row>
    <row r="97" spans="7:8">
      <c r="G97" s="36" t="s">
        <v>170</v>
      </c>
      <c r="H97" s="48">
        <v>7.4090909090909092</v>
      </c>
    </row>
    <row r="98" spans="7:8">
      <c r="G98" s="36" t="s">
        <v>209</v>
      </c>
      <c r="H98" s="48">
        <v>7.3888888888888893</v>
      </c>
    </row>
    <row r="99" spans="7:8">
      <c r="G99" s="36" t="s">
        <v>216</v>
      </c>
      <c r="H99" s="48">
        <v>7.333333333333333</v>
      </c>
    </row>
    <row r="100" spans="7:8">
      <c r="G100" s="36" t="s">
        <v>156</v>
      </c>
      <c r="H100" s="48">
        <v>7.333333333333333</v>
      </c>
    </row>
    <row r="101" spans="7:8">
      <c r="G101" s="36" t="s">
        <v>281</v>
      </c>
      <c r="H101" s="48">
        <v>7.3</v>
      </c>
    </row>
    <row r="102" spans="7:8">
      <c r="G102" s="36" t="s">
        <v>214</v>
      </c>
      <c r="H102" s="48">
        <v>7.25</v>
      </c>
    </row>
    <row r="103" spans="7:8">
      <c r="G103" s="36" t="s">
        <v>221</v>
      </c>
      <c r="H103" s="48">
        <v>7.25</v>
      </c>
    </row>
    <row r="104" spans="7:8">
      <c r="G104" s="36" t="s">
        <v>227</v>
      </c>
      <c r="H104" s="48">
        <v>7.25</v>
      </c>
    </row>
    <row r="105" spans="7:8">
      <c r="G105" s="36" t="s">
        <v>282</v>
      </c>
      <c r="H105" s="48">
        <v>7.2352941176470589</v>
      </c>
    </row>
    <row r="106" spans="7:8">
      <c r="G106" s="36" t="s">
        <v>121</v>
      </c>
      <c r="H106" s="48">
        <v>7.1363636363636367</v>
      </c>
    </row>
    <row r="107" spans="7:8">
      <c r="G107" s="36" t="s">
        <v>348</v>
      </c>
      <c r="H107" s="48">
        <v>7.1111111111111107</v>
      </c>
    </row>
    <row r="108" spans="7:8">
      <c r="G108" s="36" t="s">
        <v>226</v>
      </c>
      <c r="H108" s="48">
        <v>7</v>
      </c>
    </row>
    <row r="109" spans="7:8">
      <c r="G109" s="36" t="s">
        <v>229</v>
      </c>
      <c r="H109" s="48">
        <v>7</v>
      </c>
    </row>
    <row r="110" spans="7:8">
      <c r="G110" s="36" t="s">
        <v>111</v>
      </c>
      <c r="H110" s="48">
        <v>6.9795918367346941</v>
      </c>
    </row>
    <row r="111" spans="7:8">
      <c r="G111" s="36" t="s">
        <v>118</v>
      </c>
      <c r="H111" s="48">
        <v>6.8</v>
      </c>
    </row>
    <row r="112" spans="7:8">
      <c r="G112" s="36" t="s">
        <v>285</v>
      </c>
      <c r="H112" s="48">
        <v>6.75</v>
      </c>
    </row>
    <row r="113" spans="7:8">
      <c r="G113" s="36" t="s">
        <v>225</v>
      </c>
      <c r="H113" s="48">
        <v>6.75</v>
      </c>
    </row>
    <row r="114" spans="7:8">
      <c r="G114" s="36" t="s">
        <v>211</v>
      </c>
      <c r="H114" s="48">
        <v>6.75</v>
      </c>
    </row>
    <row r="115" spans="7:8">
      <c r="G115" s="36" t="s">
        <v>146</v>
      </c>
      <c r="H115" s="48">
        <v>6.666666666666667</v>
      </c>
    </row>
    <row r="116" spans="7:8">
      <c r="G116" s="36" t="s">
        <v>224</v>
      </c>
      <c r="H116" s="48">
        <v>6.625</v>
      </c>
    </row>
    <row r="117" spans="7:8">
      <c r="G117" s="36" t="s">
        <v>217</v>
      </c>
      <c r="H117" s="48">
        <v>6.5</v>
      </c>
    </row>
    <row r="118" spans="7:8">
      <c r="G118" s="36" t="s">
        <v>125</v>
      </c>
      <c r="H118" s="48">
        <v>6.5</v>
      </c>
    </row>
    <row r="119" spans="7:8">
      <c r="G119" s="36" t="s">
        <v>208</v>
      </c>
      <c r="H119" s="48">
        <v>6.25</v>
      </c>
    </row>
    <row r="120" spans="7:8">
      <c r="G120" s="42" t="s">
        <v>283</v>
      </c>
      <c r="H120" s="49">
        <v>5.333333333333333</v>
      </c>
    </row>
    <row r="130" spans="1:8">
      <c r="A130" s="34" t="s">
        <v>297</v>
      </c>
      <c r="B130" s="29" t="s">
        <v>296</v>
      </c>
    </row>
    <row r="131" spans="1:8">
      <c r="A131" s="35" t="s">
        <v>220</v>
      </c>
      <c r="B131" s="47">
        <v>7.5</v>
      </c>
    </row>
    <row r="132" spans="1:8">
      <c r="A132" s="36" t="s">
        <v>227</v>
      </c>
      <c r="B132" s="48">
        <v>7.25</v>
      </c>
    </row>
    <row r="133" spans="1:8">
      <c r="A133" s="36" t="s">
        <v>224</v>
      </c>
      <c r="B133" s="48">
        <v>6.625</v>
      </c>
    </row>
    <row r="134" spans="1:8">
      <c r="A134" s="36" t="s">
        <v>228</v>
      </c>
      <c r="B134" s="48">
        <v>7.75</v>
      </c>
    </row>
    <row r="135" spans="1:8">
      <c r="A135" s="36" t="s">
        <v>223</v>
      </c>
      <c r="B135" s="48">
        <v>8</v>
      </c>
    </row>
    <row r="136" spans="1:8">
      <c r="A136" s="36" t="s">
        <v>226</v>
      </c>
      <c r="B136" s="48">
        <v>7</v>
      </c>
    </row>
    <row r="137" spans="1:8">
      <c r="A137" s="36" t="s">
        <v>229</v>
      </c>
      <c r="B137" s="48">
        <v>7</v>
      </c>
    </row>
    <row r="138" spans="1:8">
      <c r="A138" s="36" t="s">
        <v>225</v>
      </c>
      <c r="B138" s="48">
        <v>6.75</v>
      </c>
    </row>
    <row r="139" spans="1:8">
      <c r="A139" s="36" t="s">
        <v>221</v>
      </c>
      <c r="B139" s="48">
        <v>7.25</v>
      </c>
    </row>
    <row r="140" spans="1:8">
      <c r="A140" s="36" t="s">
        <v>283</v>
      </c>
      <c r="B140" s="48">
        <v>5.333333333333333</v>
      </c>
    </row>
    <row r="141" spans="1:8">
      <c r="A141" s="36" t="s">
        <v>291</v>
      </c>
      <c r="B141" s="48">
        <v>7.75</v>
      </c>
    </row>
    <row r="142" spans="1:8">
      <c r="A142" s="36" t="s">
        <v>111</v>
      </c>
      <c r="B142" s="48">
        <v>6.9795918367346941</v>
      </c>
    </row>
    <row r="143" spans="1:8">
      <c r="A143" s="36" t="s">
        <v>156</v>
      </c>
      <c r="B143" s="48">
        <v>7.333333333333333</v>
      </c>
      <c r="G143" s="34" t="s">
        <v>297</v>
      </c>
      <c r="H143" s="29" t="s">
        <v>370</v>
      </c>
    </row>
    <row r="144" spans="1:8">
      <c r="A144" s="36" t="s">
        <v>125</v>
      </c>
      <c r="B144" s="48">
        <v>6.5</v>
      </c>
      <c r="G144" s="35" t="s">
        <v>310</v>
      </c>
      <c r="H144" s="47">
        <v>32</v>
      </c>
    </row>
    <row r="145" spans="1:8">
      <c r="A145" s="36" t="s">
        <v>211</v>
      </c>
      <c r="B145" s="48">
        <v>6.75</v>
      </c>
      <c r="G145" s="36" t="s">
        <v>312</v>
      </c>
      <c r="H145" s="48">
        <v>68</v>
      </c>
    </row>
    <row r="146" spans="1:8">
      <c r="A146" s="36" t="s">
        <v>170</v>
      </c>
      <c r="B146" s="48">
        <v>7.4090909090909092</v>
      </c>
      <c r="G146" s="36" t="s">
        <v>309</v>
      </c>
      <c r="H146" s="48">
        <v>36</v>
      </c>
    </row>
    <row r="147" spans="1:8">
      <c r="A147" s="36" t="s">
        <v>208</v>
      </c>
      <c r="B147" s="48">
        <v>6.25</v>
      </c>
      <c r="G147" s="36" t="s">
        <v>304</v>
      </c>
      <c r="H147" s="48">
        <v>111</v>
      </c>
    </row>
    <row r="148" spans="1:8">
      <c r="A148" s="36" t="s">
        <v>146</v>
      </c>
      <c r="B148" s="48">
        <v>6.666666666666667</v>
      </c>
      <c r="G148" s="36" t="s">
        <v>303</v>
      </c>
      <c r="H148" s="48">
        <v>68</v>
      </c>
    </row>
    <row r="149" spans="1:8">
      <c r="A149" s="36" t="s">
        <v>288</v>
      </c>
      <c r="B149" s="48">
        <v>7.5384615384615383</v>
      </c>
      <c r="G149" s="36" t="s">
        <v>302</v>
      </c>
      <c r="H149" s="48">
        <v>232</v>
      </c>
    </row>
    <row r="150" spans="1:8">
      <c r="A150" s="36" t="s">
        <v>282</v>
      </c>
      <c r="B150" s="48">
        <v>7.2352941176470589</v>
      </c>
      <c r="G150" s="36" t="s">
        <v>306</v>
      </c>
      <c r="H150" s="48">
        <v>70</v>
      </c>
    </row>
    <row r="151" spans="1:8">
      <c r="A151" s="36" t="s">
        <v>149</v>
      </c>
      <c r="B151" s="48">
        <v>7.5714285714285712</v>
      </c>
      <c r="G151" s="36" t="s">
        <v>308</v>
      </c>
      <c r="H151" s="48">
        <v>42</v>
      </c>
    </row>
    <row r="152" spans="1:8">
      <c r="A152" s="36" t="s">
        <v>128</v>
      </c>
      <c r="B152" s="48">
        <v>7.76</v>
      </c>
      <c r="G152" s="36" t="s">
        <v>311</v>
      </c>
      <c r="H152" s="48">
        <v>29</v>
      </c>
    </row>
    <row r="153" spans="1:8">
      <c r="A153" s="36" t="s">
        <v>207</v>
      </c>
      <c r="B153" s="48">
        <v>8.1052631578947363</v>
      </c>
      <c r="G153" s="36" t="s">
        <v>305</v>
      </c>
      <c r="H153" s="48">
        <v>47</v>
      </c>
    </row>
    <row r="154" spans="1:8">
      <c r="A154" s="36" t="s">
        <v>121</v>
      </c>
      <c r="B154" s="48">
        <v>7.1363636363636367</v>
      </c>
      <c r="G154" s="36" t="s">
        <v>313</v>
      </c>
      <c r="H154" s="48">
        <v>160</v>
      </c>
    </row>
    <row r="155" spans="1:8">
      <c r="A155" s="36" t="s">
        <v>214</v>
      </c>
      <c r="B155" s="48">
        <v>7.25</v>
      </c>
      <c r="G155" s="36" t="s">
        <v>301</v>
      </c>
      <c r="H155" s="48">
        <v>321</v>
      </c>
    </row>
    <row r="156" spans="1:8">
      <c r="A156" s="36" t="s">
        <v>213</v>
      </c>
      <c r="B156" s="48">
        <v>7.4285714285714288</v>
      </c>
      <c r="G156" s="42" t="s">
        <v>307</v>
      </c>
      <c r="H156" s="49">
        <v>3</v>
      </c>
    </row>
    <row r="157" spans="1:8">
      <c r="A157" s="36" t="s">
        <v>286</v>
      </c>
      <c r="B157" s="48">
        <v>8.25</v>
      </c>
    </row>
    <row r="158" spans="1:8">
      <c r="A158" s="36" t="s">
        <v>287</v>
      </c>
      <c r="B158" s="48">
        <v>7.4210526315789478</v>
      </c>
    </row>
    <row r="159" spans="1:8">
      <c r="A159" s="36" t="s">
        <v>210</v>
      </c>
      <c r="B159" s="48">
        <v>9</v>
      </c>
    </row>
    <row r="160" spans="1:8">
      <c r="A160" s="36" t="s">
        <v>209</v>
      </c>
      <c r="B160" s="48">
        <v>7.3888888888888893</v>
      </c>
    </row>
    <row r="161" spans="1:2">
      <c r="A161" s="36" t="s">
        <v>290</v>
      </c>
      <c r="B161" s="48">
        <v>7.7272727272727275</v>
      </c>
    </row>
    <row r="162" spans="1:2">
      <c r="A162" s="36" t="s">
        <v>193</v>
      </c>
      <c r="B162" s="48">
        <v>7.6875</v>
      </c>
    </row>
    <row r="163" spans="1:2">
      <c r="A163" s="36" t="s">
        <v>285</v>
      </c>
      <c r="B163" s="48">
        <v>6.75</v>
      </c>
    </row>
    <row r="164" spans="1:2">
      <c r="A164" s="36" t="s">
        <v>204</v>
      </c>
      <c r="B164" s="48">
        <v>7.4347826086956523</v>
      </c>
    </row>
    <row r="165" spans="1:2">
      <c r="A165" s="36" t="s">
        <v>159</v>
      </c>
      <c r="B165" s="48">
        <v>7.583333333333333</v>
      </c>
    </row>
    <row r="166" spans="1:2">
      <c r="A166" s="36" t="s">
        <v>284</v>
      </c>
      <c r="B166" s="48">
        <v>7.75</v>
      </c>
    </row>
    <row r="167" spans="1:2">
      <c r="A167" s="36" t="s">
        <v>212</v>
      </c>
      <c r="B167" s="48">
        <v>7.625</v>
      </c>
    </row>
    <row r="168" spans="1:2">
      <c r="A168" s="36" t="s">
        <v>222</v>
      </c>
      <c r="B168" s="48">
        <v>7.7692307692307692</v>
      </c>
    </row>
    <row r="169" spans="1:2">
      <c r="A169" s="36" t="s">
        <v>217</v>
      </c>
      <c r="B169" s="48">
        <v>6.5</v>
      </c>
    </row>
    <row r="170" spans="1:2">
      <c r="A170" s="36" t="s">
        <v>289</v>
      </c>
      <c r="B170" s="48">
        <v>7.4285714285714288</v>
      </c>
    </row>
    <row r="171" spans="1:2">
      <c r="A171" s="36" t="s">
        <v>118</v>
      </c>
      <c r="B171" s="48">
        <v>6.8</v>
      </c>
    </row>
    <row r="172" spans="1:2">
      <c r="A172" s="36" t="s">
        <v>281</v>
      </c>
      <c r="B172" s="48">
        <v>7.3</v>
      </c>
    </row>
    <row r="173" spans="1:2">
      <c r="A173" s="36" t="s">
        <v>218</v>
      </c>
      <c r="B173" s="48">
        <v>7.4444444444444446</v>
      </c>
    </row>
    <row r="174" spans="1:2">
      <c r="A174" s="36" t="s">
        <v>219</v>
      </c>
      <c r="B174" s="48">
        <v>8.75</v>
      </c>
    </row>
    <row r="175" spans="1:2">
      <c r="A175" s="36" t="s">
        <v>215</v>
      </c>
      <c r="B175" s="48">
        <v>7.5</v>
      </c>
    </row>
    <row r="176" spans="1:2">
      <c r="A176" s="36" t="s">
        <v>216</v>
      </c>
      <c r="B176" s="48">
        <v>7.333333333333333</v>
      </c>
    </row>
    <row r="177" spans="1:2">
      <c r="A177" s="36" t="s">
        <v>133</v>
      </c>
      <c r="B177" s="48">
        <v>7.6315789473684212</v>
      </c>
    </row>
    <row r="178" spans="1:2">
      <c r="A178" s="36" t="s">
        <v>333</v>
      </c>
      <c r="B178" s="48">
        <v>7.615384615384615</v>
      </c>
    </row>
    <row r="179" spans="1:2">
      <c r="A179" s="36" t="s">
        <v>340</v>
      </c>
      <c r="B179" s="48">
        <v>8</v>
      </c>
    </row>
    <row r="180" spans="1:2">
      <c r="A180" s="36" t="s">
        <v>341</v>
      </c>
      <c r="B180" s="48">
        <v>7.5</v>
      </c>
    </row>
    <row r="181" spans="1:2">
      <c r="A181" s="36" t="s">
        <v>346</v>
      </c>
      <c r="B181" s="48">
        <v>7.5</v>
      </c>
    </row>
    <row r="182" spans="1:2">
      <c r="A182" s="36" t="s">
        <v>348</v>
      </c>
      <c r="B182" s="48">
        <v>7.1111111111111107</v>
      </c>
    </row>
    <row r="183" spans="1:2">
      <c r="A183" s="42" t="s">
        <v>350</v>
      </c>
      <c r="B183" s="49">
        <v>8.3333333333333339</v>
      </c>
    </row>
  </sheetData>
  <conditionalFormatting sqref="J68:K72 J83:K114">
    <cfRule type="dataBar" priority="3">
      <dataBar>
        <cfvo type="min"/>
        <cfvo type="max"/>
        <color rgb="FF008AEF"/>
      </dataBar>
      <extLst>
        <ext xmlns:x14="http://schemas.microsoft.com/office/spreadsheetml/2009/9/main" uri="{B025F937-C7B1-47D3-B67F-A62EFF666E3E}">
          <x14:id>{1E732F2C-837C-450F-A20D-3D4E7BE78992}</x14:id>
        </ext>
      </extLst>
    </cfRule>
  </conditionalFormatting>
  <conditionalFormatting sqref="B130">
    <cfRule type="iconSet" priority="1">
      <iconSet iconSet="3Arrows">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E732F2C-837C-450F-A20D-3D4E7BE78992}">
            <x14:dataBar minLength="0" maxLength="100" gradient="0">
              <x14:cfvo type="autoMin"/>
              <x14:cfvo type="autoMax"/>
              <x14:negativeFillColor rgb="FFFF0000"/>
              <x14:axisColor rgb="FF000000"/>
            </x14:dataBar>
          </x14:cfRule>
          <xm:sqref>J68:K72 J83:K114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1C1D-B89A-4233-B378-CE4E3199A3FA}">
  <sheetPr>
    <tabColor theme="9" tint="-0.249977111117893"/>
  </sheetPr>
  <dimension ref="A1"/>
  <sheetViews>
    <sheetView zoomScale="85" zoomScaleNormal="85" workbookViewId="0"/>
  </sheetViews>
  <sheetFormatPr defaultRowHeight="14.4"/>
  <cols>
    <col min="1" max="16384" width="8.88671875" style="7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E4FF3-1367-4F21-B06E-D1D906DFDD9E}">
  <sheetPr>
    <tabColor theme="9" tint="-0.249977111117893"/>
  </sheetPr>
  <dimension ref="A1"/>
  <sheetViews>
    <sheetView zoomScale="85" zoomScaleNormal="85" workbookViewId="0">
      <selection activeCell="M33" sqref="M33"/>
    </sheetView>
  </sheetViews>
  <sheetFormatPr defaultRowHeight="14.4"/>
  <cols>
    <col min="1" max="16384" width="8.88671875" style="7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36550-AF84-4981-95D3-E816C66C6D09}">
  <sheetPr>
    <tabColor theme="9" tint="-0.249977111117893"/>
  </sheetPr>
  <dimension ref="A1"/>
  <sheetViews>
    <sheetView zoomScale="85" zoomScaleNormal="85" workbookViewId="0"/>
  </sheetViews>
  <sheetFormatPr defaultRowHeight="14.4"/>
  <cols>
    <col min="1" max="16384" width="8.88671875" style="7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07839-5C40-4245-81A2-9C93A3DE0EA8}">
  <sheetPr>
    <tabColor theme="9" tint="-0.249977111117893"/>
  </sheetPr>
  <dimension ref="B1:C62"/>
  <sheetViews>
    <sheetView zoomScale="78" zoomScaleNormal="85" workbookViewId="0">
      <selection activeCell="B12" sqref="B12"/>
    </sheetView>
  </sheetViews>
  <sheetFormatPr defaultRowHeight="14.4"/>
  <cols>
    <col min="1" max="1" width="1.44140625" style="71" customWidth="1"/>
    <col min="2" max="2" width="25.44140625" style="71" bestFit="1" customWidth="1"/>
    <col min="3" max="3" width="21.44140625" style="71" bestFit="1" customWidth="1"/>
    <col min="4" max="4" width="8.33203125" style="71" customWidth="1"/>
    <col min="5" max="5" width="8.88671875" style="71" customWidth="1"/>
    <col min="6" max="16384" width="8.88671875" style="71"/>
  </cols>
  <sheetData>
    <row r="1" spans="2:3">
      <c r="B1" s="72"/>
    </row>
    <row r="9" spans="2:3" ht="15.6">
      <c r="B9" s="85" t="s">
        <v>297</v>
      </c>
      <c r="C9" s="88" t="s">
        <v>296</v>
      </c>
    </row>
    <row r="10" spans="2:3" ht="15.6">
      <c r="B10" s="86" t="s">
        <v>220</v>
      </c>
      <c r="C10" s="83">
        <v>7.5</v>
      </c>
    </row>
    <row r="11" spans="2:3" ht="15.6">
      <c r="B11" s="87" t="s">
        <v>227</v>
      </c>
      <c r="C11" s="84">
        <v>7.25</v>
      </c>
    </row>
    <row r="12" spans="2:3" ht="15.6">
      <c r="B12" s="87" t="s">
        <v>224</v>
      </c>
      <c r="C12" s="84">
        <v>6.625</v>
      </c>
    </row>
    <row r="13" spans="2:3" ht="15.6">
      <c r="B13" s="87" t="s">
        <v>228</v>
      </c>
      <c r="C13" s="84">
        <v>7.75</v>
      </c>
    </row>
    <row r="14" spans="2:3" ht="15.6">
      <c r="B14" s="87" t="s">
        <v>223</v>
      </c>
      <c r="C14" s="84">
        <v>8</v>
      </c>
    </row>
    <row r="15" spans="2:3" ht="15.6">
      <c r="B15" s="87" t="s">
        <v>226</v>
      </c>
      <c r="C15" s="84">
        <v>7</v>
      </c>
    </row>
    <row r="16" spans="2:3" ht="15.6">
      <c r="B16" s="87" t="s">
        <v>229</v>
      </c>
      <c r="C16" s="84">
        <v>7</v>
      </c>
    </row>
    <row r="17" spans="2:3" ht="15.6">
      <c r="B17" s="87" t="s">
        <v>225</v>
      </c>
      <c r="C17" s="84">
        <v>6.75</v>
      </c>
    </row>
    <row r="18" spans="2:3" ht="15.6">
      <c r="B18" s="87" t="s">
        <v>221</v>
      </c>
      <c r="C18" s="84">
        <v>7.25</v>
      </c>
    </row>
    <row r="19" spans="2:3" ht="15.6">
      <c r="B19" s="87" t="s">
        <v>283</v>
      </c>
      <c r="C19" s="84">
        <v>5.333333333333333</v>
      </c>
    </row>
    <row r="20" spans="2:3" ht="15.6">
      <c r="B20" s="87" t="s">
        <v>291</v>
      </c>
      <c r="C20" s="84">
        <v>7.75</v>
      </c>
    </row>
    <row r="21" spans="2:3" ht="15.6">
      <c r="B21" s="87" t="s">
        <v>111</v>
      </c>
      <c r="C21" s="84">
        <v>6.9795918367346941</v>
      </c>
    </row>
    <row r="22" spans="2:3" ht="15.6">
      <c r="B22" s="87" t="s">
        <v>156</v>
      </c>
      <c r="C22" s="84">
        <v>7.333333333333333</v>
      </c>
    </row>
    <row r="23" spans="2:3" ht="15.6">
      <c r="B23" s="87" t="s">
        <v>125</v>
      </c>
      <c r="C23" s="84">
        <v>6.5</v>
      </c>
    </row>
    <row r="24" spans="2:3" ht="15.6">
      <c r="B24" s="87" t="s">
        <v>211</v>
      </c>
      <c r="C24" s="84">
        <v>6.75</v>
      </c>
    </row>
    <row r="25" spans="2:3" ht="15.6">
      <c r="B25" s="87" t="s">
        <v>170</v>
      </c>
      <c r="C25" s="84">
        <v>7.4090909090909092</v>
      </c>
    </row>
    <row r="26" spans="2:3" ht="15.6">
      <c r="B26" s="87" t="s">
        <v>208</v>
      </c>
      <c r="C26" s="84">
        <v>6.25</v>
      </c>
    </row>
    <row r="27" spans="2:3" ht="15.6">
      <c r="B27" s="87" t="s">
        <v>146</v>
      </c>
      <c r="C27" s="84">
        <v>6.666666666666667</v>
      </c>
    </row>
    <row r="28" spans="2:3" ht="15.6">
      <c r="B28" s="87" t="s">
        <v>288</v>
      </c>
      <c r="C28" s="84">
        <v>7.5384615384615383</v>
      </c>
    </row>
    <row r="29" spans="2:3" ht="15.6">
      <c r="B29" s="87" t="s">
        <v>282</v>
      </c>
      <c r="C29" s="84">
        <v>7.2352941176470589</v>
      </c>
    </row>
    <row r="30" spans="2:3" ht="15.6">
      <c r="B30" s="87" t="s">
        <v>149</v>
      </c>
      <c r="C30" s="84">
        <v>7.5714285714285712</v>
      </c>
    </row>
    <row r="31" spans="2:3" ht="15.6">
      <c r="B31" s="87" t="s">
        <v>128</v>
      </c>
      <c r="C31" s="84">
        <v>7.76</v>
      </c>
    </row>
    <row r="32" spans="2:3" ht="15.6">
      <c r="B32" s="87" t="s">
        <v>207</v>
      </c>
      <c r="C32" s="84">
        <v>8.1052631578947363</v>
      </c>
    </row>
    <row r="33" spans="2:3" ht="15.6">
      <c r="B33" s="87" t="s">
        <v>121</v>
      </c>
      <c r="C33" s="84">
        <v>7.1363636363636367</v>
      </c>
    </row>
    <row r="34" spans="2:3" ht="15.6">
      <c r="B34" s="87" t="s">
        <v>214</v>
      </c>
      <c r="C34" s="84">
        <v>7.25</v>
      </c>
    </row>
    <row r="35" spans="2:3" ht="15.6">
      <c r="B35" s="87" t="s">
        <v>213</v>
      </c>
      <c r="C35" s="84">
        <v>7.4285714285714288</v>
      </c>
    </row>
    <row r="36" spans="2:3" ht="15.6">
      <c r="B36" s="87" t="s">
        <v>286</v>
      </c>
      <c r="C36" s="84">
        <v>8.25</v>
      </c>
    </row>
    <row r="37" spans="2:3" ht="15.6">
      <c r="B37" s="87" t="s">
        <v>287</v>
      </c>
      <c r="C37" s="84">
        <v>7.4210526315789478</v>
      </c>
    </row>
    <row r="38" spans="2:3" ht="15.6">
      <c r="B38" s="87" t="s">
        <v>210</v>
      </c>
      <c r="C38" s="84">
        <v>9</v>
      </c>
    </row>
    <row r="39" spans="2:3" ht="15.6">
      <c r="B39" s="87" t="s">
        <v>209</v>
      </c>
      <c r="C39" s="84">
        <v>7.3888888888888893</v>
      </c>
    </row>
    <row r="40" spans="2:3" ht="15.6">
      <c r="B40" s="87" t="s">
        <v>290</v>
      </c>
      <c r="C40" s="84">
        <v>7.7272727272727275</v>
      </c>
    </row>
    <row r="41" spans="2:3" ht="15.6">
      <c r="B41" s="87" t="s">
        <v>193</v>
      </c>
      <c r="C41" s="84">
        <v>7.6875</v>
      </c>
    </row>
    <row r="42" spans="2:3" ht="15.6">
      <c r="B42" s="87" t="s">
        <v>285</v>
      </c>
      <c r="C42" s="84">
        <v>6.75</v>
      </c>
    </row>
    <row r="43" spans="2:3" ht="15.6">
      <c r="B43" s="87" t="s">
        <v>204</v>
      </c>
      <c r="C43" s="84">
        <v>7.4347826086956523</v>
      </c>
    </row>
    <row r="44" spans="2:3" ht="15.6">
      <c r="B44" s="87" t="s">
        <v>159</v>
      </c>
      <c r="C44" s="84">
        <v>7.583333333333333</v>
      </c>
    </row>
    <row r="45" spans="2:3" ht="15.6">
      <c r="B45" s="87" t="s">
        <v>284</v>
      </c>
      <c r="C45" s="84">
        <v>7.75</v>
      </c>
    </row>
    <row r="46" spans="2:3" ht="15.6">
      <c r="B46" s="87" t="s">
        <v>212</v>
      </c>
      <c r="C46" s="84">
        <v>7.625</v>
      </c>
    </row>
    <row r="47" spans="2:3" ht="15.6">
      <c r="B47" s="87" t="s">
        <v>222</v>
      </c>
      <c r="C47" s="84">
        <v>7.7692307692307692</v>
      </c>
    </row>
    <row r="48" spans="2:3" ht="15.6">
      <c r="B48" s="87" t="s">
        <v>217</v>
      </c>
      <c r="C48" s="84">
        <v>6.5</v>
      </c>
    </row>
    <row r="49" spans="2:3" ht="15.6">
      <c r="B49" s="87" t="s">
        <v>289</v>
      </c>
      <c r="C49" s="84">
        <v>7.4285714285714288</v>
      </c>
    </row>
    <row r="50" spans="2:3" ht="15.6">
      <c r="B50" s="87" t="s">
        <v>118</v>
      </c>
      <c r="C50" s="84">
        <v>6.8</v>
      </c>
    </row>
    <row r="51" spans="2:3" ht="15.6">
      <c r="B51" s="87" t="s">
        <v>281</v>
      </c>
      <c r="C51" s="84">
        <v>7.3</v>
      </c>
    </row>
    <row r="52" spans="2:3" ht="15.6">
      <c r="B52" s="87" t="s">
        <v>218</v>
      </c>
      <c r="C52" s="84">
        <v>7.4444444444444446</v>
      </c>
    </row>
    <row r="53" spans="2:3" ht="15.6">
      <c r="B53" s="87" t="s">
        <v>219</v>
      </c>
      <c r="C53" s="84">
        <v>8.75</v>
      </c>
    </row>
    <row r="54" spans="2:3" ht="15.6">
      <c r="B54" s="87" t="s">
        <v>215</v>
      </c>
      <c r="C54" s="84">
        <v>7.5</v>
      </c>
    </row>
    <row r="55" spans="2:3" ht="15.6">
      <c r="B55" s="87" t="s">
        <v>216</v>
      </c>
      <c r="C55" s="84">
        <v>7.333333333333333</v>
      </c>
    </row>
    <row r="56" spans="2:3" ht="15.6">
      <c r="B56" s="87" t="s">
        <v>133</v>
      </c>
      <c r="C56" s="84">
        <v>7.6315789473684212</v>
      </c>
    </row>
    <row r="57" spans="2:3" ht="15.6">
      <c r="B57" s="87" t="s">
        <v>333</v>
      </c>
      <c r="C57" s="84">
        <v>7.615384615384615</v>
      </c>
    </row>
    <row r="58" spans="2:3" ht="15.6">
      <c r="B58" s="87" t="s">
        <v>340</v>
      </c>
      <c r="C58" s="84">
        <v>8</v>
      </c>
    </row>
    <row r="59" spans="2:3" ht="15.6">
      <c r="B59" s="87" t="s">
        <v>341</v>
      </c>
      <c r="C59" s="84">
        <v>7.5</v>
      </c>
    </row>
    <row r="60" spans="2:3" ht="15.6">
      <c r="B60" s="87" t="s">
        <v>346</v>
      </c>
      <c r="C60" s="84">
        <v>7.5</v>
      </c>
    </row>
    <row r="61" spans="2:3" ht="15.6">
      <c r="B61" s="87" t="s">
        <v>348</v>
      </c>
      <c r="C61" s="84">
        <v>7.1111111111111107</v>
      </c>
    </row>
    <row r="62" spans="2:3">
      <c r="B62" s="42" t="s">
        <v>350</v>
      </c>
      <c r="C62" s="49">
        <v>8.3333333333333339</v>
      </c>
    </row>
  </sheetData>
  <conditionalFormatting sqref="C9">
    <cfRule type="iconSet" priority="1">
      <iconSet iconSet="3Arrows">
        <cfvo type="percent" val="0"/>
        <cfvo type="percent" val="33"/>
        <cfvo type="percent" val="67"/>
      </iconSet>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DD6A5-88B0-4A96-8FFC-7D07006094E7}">
  <sheetPr>
    <tabColor theme="9" tint="-0.249977111117893"/>
  </sheetPr>
  <dimension ref="B10:C23"/>
  <sheetViews>
    <sheetView zoomScale="85" zoomScaleNormal="85" workbookViewId="0">
      <selection activeCell="C7" sqref="C7"/>
    </sheetView>
  </sheetViews>
  <sheetFormatPr defaultRowHeight="14.4"/>
  <cols>
    <col min="1" max="1" width="2.33203125" style="71" customWidth="1"/>
    <col min="2" max="2" width="17.33203125" style="71" bestFit="1" customWidth="1"/>
    <col min="3" max="3" width="27" style="71" bestFit="1" customWidth="1"/>
    <col min="4" max="4" width="8.88671875" style="71" customWidth="1"/>
    <col min="5" max="16384" width="8.88671875" style="71"/>
  </cols>
  <sheetData>
    <row r="10" spans="2:3" ht="21">
      <c r="B10" s="79" t="s">
        <v>297</v>
      </c>
      <c r="C10" s="80" t="s">
        <v>296</v>
      </c>
    </row>
    <row r="11" spans="2:3" ht="21">
      <c r="B11" s="81" t="s">
        <v>310</v>
      </c>
      <c r="C11" s="82">
        <v>7.7692307692307692</v>
      </c>
    </row>
    <row r="12" spans="2:3" ht="21">
      <c r="B12" s="81" t="s">
        <v>312</v>
      </c>
      <c r="C12" s="82">
        <v>7.5882352941176467</v>
      </c>
    </row>
    <row r="13" spans="2:3" ht="21">
      <c r="B13" s="81" t="s">
        <v>309</v>
      </c>
      <c r="C13" s="82">
        <v>7.3125</v>
      </c>
    </row>
    <row r="14" spans="2:3" ht="21">
      <c r="B14" s="81" t="s">
        <v>304</v>
      </c>
      <c r="C14" s="82">
        <v>7.8245614035087723</v>
      </c>
    </row>
    <row r="15" spans="2:3" ht="21">
      <c r="B15" s="81" t="s">
        <v>303</v>
      </c>
      <c r="C15" s="82">
        <v>7.4</v>
      </c>
    </row>
    <row r="16" spans="2:3" ht="21">
      <c r="B16" s="81" t="s">
        <v>302</v>
      </c>
      <c r="C16" s="82">
        <v>7.0650406504065044</v>
      </c>
    </row>
    <row r="17" spans="2:3" ht="21">
      <c r="B17" s="81" t="s">
        <v>306</v>
      </c>
      <c r="C17" s="82">
        <v>7.5294117647058822</v>
      </c>
    </row>
    <row r="18" spans="2:3" ht="21">
      <c r="B18" s="81" t="s">
        <v>308</v>
      </c>
      <c r="C18" s="82">
        <v>7.625</v>
      </c>
    </row>
    <row r="19" spans="2:3" ht="21">
      <c r="B19" s="81" t="s">
        <v>311</v>
      </c>
      <c r="C19" s="82">
        <v>7.3</v>
      </c>
    </row>
    <row r="20" spans="2:3" ht="21">
      <c r="B20" s="81" t="s">
        <v>305</v>
      </c>
      <c r="C20" s="82">
        <v>7.2068965517241379</v>
      </c>
    </row>
    <row r="21" spans="2:3" ht="21">
      <c r="B21" s="81" t="s">
        <v>313</v>
      </c>
      <c r="C21" s="82">
        <v>7.5888888888888886</v>
      </c>
    </row>
    <row r="22" spans="2:3" ht="21">
      <c r="B22" s="81" t="s">
        <v>301</v>
      </c>
      <c r="C22" s="82">
        <v>7.1990291262135919</v>
      </c>
    </row>
    <row r="23" spans="2:3" ht="21">
      <c r="B23" s="81" t="s">
        <v>307</v>
      </c>
      <c r="C23" s="82">
        <v>7.333333333333333</v>
      </c>
    </row>
  </sheetData>
  <conditionalFormatting sqref="B11:B23">
    <cfRule type="iconSet" priority="2">
      <iconSet iconSet="3Arrows">
        <cfvo type="percent" val="0"/>
        <cfvo type="percent" val="33"/>
        <cfvo type="percent" val="67"/>
      </iconSet>
    </cfRule>
  </conditionalFormatting>
  <conditionalFormatting pivot="1" sqref="C11:C23">
    <cfRule type="iconSet" priority="1">
      <iconSet iconSet="3Arrows">
        <cfvo type="percent" val="0"/>
        <cfvo type="percent" val="33"/>
        <cfvo type="percent" val="67"/>
      </iconSet>
    </cfRule>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Standards_1</vt:lpstr>
      <vt:lpstr>Standards</vt:lpstr>
      <vt:lpstr>Mapping</vt:lpstr>
      <vt:lpstr>Data</vt:lpstr>
      <vt:lpstr>Pivot_Table</vt:lpstr>
      <vt:lpstr>تحليلات عن المناطق </vt:lpstr>
      <vt:lpstr>تفاصيل اكتر عن المناطق</vt:lpstr>
      <vt:lpstr>التقييم و رضا العميل </vt:lpstr>
      <vt:lpstr>الفروع </vt:lpstr>
      <vt:lpstr>التقييم العام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mostafa hamed</cp:lastModifiedBy>
  <dcterms:created xsi:type="dcterms:W3CDTF">2015-06-05T18:17:20Z</dcterms:created>
  <dcterms:modified xsi:type="dcterms:W3CDTF">2025-12-30T09:39:02Z</dcterms:modified>
</cp:coreProperties>
</file>